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0920"/>
  </bookViews>
  <sheets>
    <sheet name="готовый 1 и 2 (2)" sheetId="2" r:id="rId1"/>
  </sheets>
  <definedNames>
    <definedName name="_xlnm._FilterDatabase" localSheetId="0" hidden="1">'готовый 1 и 2 (2)'!$A$15:$U$91</definedName>
    <definedName name="_xlnm.Print_Titles" localSheetId="0">'готовый 1 и 2 (2)'!$11:$13</definedName>
  </definedNames>
  <calcPr calcId="125725"/>
</workbook>
</file>

<file path=xl/calcChain.xml><?xml version="1.0" encoding="utf-8"?>
<calcChain xmlns="http://schemas.openxmlformats.org/spreadsheetml/2006/main">
  <c r="N74" i="2"/>
  <c r="M74"/>
  <c r="M71" s="1"/>
  <c r="L74"/>
  <c r="N71"/>
  <c r="L71"/>
  <c r="N64"/>
  <c r="M64"/>
  <c r="L64"/>
  <c r="O64"/>
  <c r="N69"/>
  <c r="M69"/>
  <c r="L69"/>
  <c r="O74"/>
  <c r="O69"/>
  <c r="O23"/>
  <c r="N87"/>
  <c r="N86" s="1"/>
  <c r="N84"/>
  <c r="N83" s="1"/>
  <c r="N81"/>
  <c r="N79"/>
  <c r="N78" s="1"/>
  <c r="N76"/>
  <c r="N72"/>
  <c r="N67"/>
  <c r="N65"/>
  <c r="N60"/>
  <c r="N59" s="1"/>
  <c r="N57"/>
  <c r="N54"/>
  <c r="N52"/>
  <c r="N49"/>
  <c r="N48" s="1"/>
  <c r="N47" s="1"/>
  <c r="N45"/>
  <c r="N44" s="1"/>
  <c r="N43" s="1"/>
  <c r="N41"/>
  <c r="N40" s="1"/>
  <c r="N39" s="1"/>
  <c r="N37"/>
  <c r="N35"/>
  <c r="N34"/>
  <c r="N32"/>
  <c r="N31"/>
  <c r="N29"/>
  <c r="N28" s="1"/>
  <c r="N23"/>
  <c r="N22"/>
  <c r="N17"/>
  <c r="N16" s="1"/>
  <c r="O17"/>
  <c r="O16" s="1"/>
  <c r="M17"/>
  <c r="M16" s="1"/>
  <c r="L17"/>
  <c r="L16" s="1"/>
  <c r="O22"/>
  <c r="M23"/>
  <c r="M22" s="1"/>
  <c r="L23"/>
  <c r="L22" s="1"/>
  <c r="O29"/>
  <c r="M29"/>
  <c r="M28" s="1"/>
  <c r="L29"/>
  <c r="O28"/>
  <c r="L28"/>
  <c r="O32"/>
  <c r="M32"/>
  <c r="L32"/>
  <c r="O35"/>
  <c r="M35"/>
  <c r="L35"/>
  <c r="O37"/>
  <c r="M37"/>
  <c r="L37"/>
  <c r="O41"/>
  <c r="O40"/>
  <c r="O39" s="1"/>
  <c r="M41"/>
  <c r="L41"/>
  <c r="L40" s="1"/>
  <c r="L39" s="1"/>
  <c r="M40"/>
  <c r="M39" s="1"/>
  <c r="O45"/>
  <c r="O44" s="1"/>
  <c r="O43" s="1"/>
  <c r="M45"/>
  <c r="L45"/>
  <c r="M44"/>
  <c r="M43" s="1"/>
  <c r="L44"/>
  <c r="L43" s="1"/>
  <c r="O49"/>
  <c r="O48" s="1"/>
  <c r="O47" s="1"/>
  <c r="L49"/>
  <c r="L48" s="1"/>
  <c r="L47" s="1"/>
  <c r="M49"/>
  <c r="M48" s="1"/>
  <c r="M47" s="1"/>
  <c r="O52"/>
  <c r="L52"/>
  <c r="M52"/>
  <c r="O54"/>
  <c r="L54"/>
  <c r="M54"/>
  <c r="O57"/>
  <c r="M57"/>
  <c r="L57"/>
  <c r="O60"/>
  <c r="O59" s="1"/>
  <c r="L60"/>
  <c r="L59" s="1"/>
  <c r="M60"/>
  <c r="M59" s="1"/>
  <c r="O65"/>
  <c r="O67"/>
  <c r="O72"/>
  <c r="O76"/>
  <c r="O71" s="1"/>
  <c r="O79"/>
  <c r="O81"/>
  <c r="O84"/>
  <c r="O83"/>
  <c r="O87"/>
  <c r="O86" s="1"/>
  <c r="M65"/>
  <c r="L65"/>
  <c r="M67"/>
  <c r="L67"/>
  <c r="M72"/>
  <c r="L72"/>
  <c r="M76"/>
  <c r="L76"/>
  <c r="M79"/>
  <c r="L79"/>
  <c r="M81"/>
  <c r="M78" s="1"/>
  <c r="L81"/>
  <c r="M84"/>
  <c r="L84"/>
  <c r="L83" s="1"/>
  <c r="M83"/>
  <c r="M87"/>
  <c r="M86" s="1"/>
  <c r="L87"/>
  <c r="L86" s="1"/>
  <c r="O51" l="1"/>
  <c r="N51"/>
  <c r="N15" s="1"/>
  <c r="N14" s="1"/>
  <c r="O78"/>
  <c r="O63" s="1"/>
  <c r="O62" s="1"/>
  <c r="L51"/>
  <c r="N63"/>
  <c r="N62" s="1"/>
  <c r="M34"/>
  <c r="L78"/>
  <c r="L63"/>
  <c r="L62" s="1"/>
  <c r="M63"/>
  <c r="M62" s="1"/>
  <c r="M51"/>
  <c r="O34"/>
  <c r="L34"/>
  <c r="M31"/>
  <c r="L31"/>
  <c r="L15" s="1"/>
  <c r="L14" s="1"/>
  <c r="O31"/>
  <c r="O15" s="1"/>
  <c r="O14" l="1"/>
  <c r="M15"/>
  <c r="M14" s="1"/>
</calcChain>
</file>

<file path=xl/sharedStrings.xml><?xml version="1.0" encoding="utf-8"?>
<sst xmlns="http://schemas.openxmlformats.org/spreadsheetml/2006/main" count="798" uniqueCount="180">
  <si>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</si>
  <si>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</si>
  <si>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</si>
  <si>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</si>
  <si>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</si>
  <si>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</si>
  <si>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</si>
  <si>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</si>
  <si>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</si>
  <si>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</si>
  <si>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</si>
  <si>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</si>
  <si>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</si>
  <si>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</si>
  <si>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</si>
  <si>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</si>
  <si>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</si>
  <si>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</si>
  <si>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</si>
  <si>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</si>
  <si>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</si>
  <si>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</si>
  <si>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</si>
  <si>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</si>
  <si>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</si>
  <si>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</si>
  <si>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</si>
  <si>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</si>
  <si>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</si>
  <si>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</si>
  <si>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</si>
  <si>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</si>
  <si>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</si>
  <si>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</si>
  <si>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</si>
  <si>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</si>
  <si>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</si>
  <si>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</si>
  <si>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</si>
  <si>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</si>
  <si>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</si>
  <si>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</si>
  <si>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</si>
  <si>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</si>
  <si>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</si>
  <si>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</si>
  <si>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</si>
  <si>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</si>
  <si>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</si>
  <si>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</si>
  <si>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</si>
  <si>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</si>
  <si>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</si>
  <si>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</si>
  <si>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09</t>
  </si>
  <si>
    <t>11</t>
  </si>
  <si>
    <t>14</t>
  </si>
  <si>
    <t>140</t>
  </si>
  <si>
    <t>16</t>
  </si>
  <si>
    <t>Штрафы, санкции, возмещение ущерба</t>
  </si>
  <si>
    <t>Каневской район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</si>
  <si>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</si>
  <si>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</si>
  <si>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</si>
  <si>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</si>
  <si>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</si>
  <si>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</si>
  <si>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045</t>
  </si>
  <si>
    <t>51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</si>
  <si>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</si>
  <si>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</si>
  <si>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</si>
  <si>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</si>
  <si>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</si>
  <si>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</si>
  <si>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</si>
  <si>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</si>
  <si>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</si>
  <si>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</si>
  <si>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</si>
  <si>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</si>
  <si>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</si>
  <si>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</si>
  <si>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</si>
  <si>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</si>
  <si>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Реестр источников доходов бюджета Стародеревянковского сельского поселения Каневского района</t>
  </si>
  <si>
    <t>Отдел экономики Стародеревянковского сельского поселения Каневского района</t>
  </si>
  <si>
    <t>Управление Федеральной налоговой службы по Краснодарскому краю</t>
  </si>
  <si>
    <t xml:space="preserve">Управление Федерального казначейства по Краснодарскому краю </t>
  </si>
  <si>
    <t>Администрация Стародеревянковского сельского поселения</t>
  </si>
  <si>
    <t xml:space="preserve">Начальник отдела экономики и финансов Стародеревянковского сельского поселения Каневского района </t>
  </si>
  <si>
    <t>А.В. Бортникова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</si>
  <si>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</si>
  <si>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</si>
  <si>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</si>
  <si>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</si>
  <si>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</si>
  <si>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</si>
  <si>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</si>
  <si>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910</t>
  </si>
  <si>
    <t>Денежные взыскания (штрафы) за нарушение бюджетного законодательства (в части бюджетов сельских поселений)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</si>
  <si>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</si>
  <si>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</si>
  <si>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</si>
  <si>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</si>
  <si>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</si>
  <si>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</si>
  <si>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</si>
  <si>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</si>
  <si>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</si>
  <si>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</si>
  <si>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</si>
  <si>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</si>
  <si>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</si>
  <si>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 01 октября 2019 года</t>
  </si>
  <si>
    <t>Налоговые и неналоговые доходы</t>
  </si>
  <si>
    <t>Безвозмездные поступления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</si>
  <si>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</si>
  <si>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</si>
  <si>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</si>
  <si>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</si>
  <si>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</si>
  <si>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</si>
  <si>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</si>
  <si>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</si>
  <si>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</si>
  <si>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</si>
  <si>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</si>
  <si>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</si>
  <si>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</si>
  <si>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</si>
  <si>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</si>
  <si>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</si>
  <si>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161</t>
  </si>
  <si>
    <t>816</t>
  </si>
  <si>
    <t>821</t>
  </si>
  <si>
    <t>Прочие неналоговые доходы</t>
  </si>
  <si>
    <t>Прочие неналоговые доходы бюджетов сельских поселений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</si>
  <si>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</si>
  <si>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</si>
  <si>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</si>
  <si>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</si>
  <si>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</si>
  <si>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</si>
  <si>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</si>
  <si>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</si>
  <si>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</si>
  <si>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</si>
  <si>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</si>
  <si>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33</t>
  </si>
  <si>
    <t>17</t>
  </si>
  <si>
    <t>180</t>
  </si>
  <si>
    <t>150</t>
  </si>
  <si>
    <t>20</t>
  </si>
  <si>
    <t>60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</si>
  <si>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</si>
  <si>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</si>
  <si>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</si>
  <si>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</si>
  <si>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</si>
  <si>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</si>
  <si>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</si>
  <si>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</si>
  <si>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</si>
  <si>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Показатели кассовых поступлений в 2019 году (по состоянию на 01.10.2019 г.) в бюджет </t>
  </si>
  <si>
    <t>Оценка исполнения 2019 года</t>
  </si>
  <si>
    <t>Показатели прогноза доходов бюджета на 2020 год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</si>
  <si>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</si>
  <si>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</si>
  <si>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Департамент имущественнх отношений Краснодарского края</t>
  </si>
  <si>
    <t>Министерство экономики Краснодарского края</t>
  </si>
  <si>
    <t>Управление Федеральной
антимонопольной службы по
Краснодарскому краю</t>
  </si>
  <si>
    <t>Контрольно-счетная палата муниципального образования Каневской район</t>
  </si>
  <si>
    <t>Показатели прогноза доходов в 2019 году в соответствии с решением Совета Стародеревянковского сельского поселения по состоянию на 01.01.2019 г.</t>
  </si>
  <si>
    <t>25</t>
  </si>
  <si>
    <t>519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</si>
  <si>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</si>
  <si>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сельских поселений на поддержку отрасли культуры</t>
  </si>
  <si>
    <t>Субсидии бюджетам на поддержку отрасли культуры</t>
  </si>
  <si>
    <t>Дотации бюджетам на выравнивание бюджетной обеспеченности</t>
  </si>
</sst>
</file>

<file path=xl/styles.xml><?xml version="1.0" encoding="utf-8"?>
<styleSheet xmlns="http://schemas.openxmlformats.org/spreadsheetml/2006/main">
  <numFmts count="2">
    <numFmt numFmtId="164" formatCode="&quot;&quot;###,##0.00"/>
    <numFmt numFmtId="165" formatCode="0000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165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91"/>
  <sheetViews>
    <sheetView tabSelected="1" zoomScale="66" zoomScaleNormal="66" zoomScalePageLayoutView="23" workbookViewId="0">
      <selection activeCell="N14" sqref="N14"/>
    </sheetView>
  </sheetViews>
  <sheetFormatPr defaultColWidth="9.140625" defaultRowHeight="15"/>
  <cols>
    <col min="1" max="1" width="25.140625" style="10" customWidth="1"/>
    <col min="2" max="2" width="13.85546875" style="9" customWidth="1"/>
    <col min="3" max="5" width="8.42578125" style="9" customWidth="1"/>
    <col min="6" max="6" width="9.7109375" style="9" customWidth="1"/>
    <col min="7" max="7" width="8.42578125" style="9" customWidth="1"/>
    <col min="8" max="8" width="11.140625" style="9" customWidth="1"/>
    <col min="9" max="9" width="12.85546875" style="9" customWidth="1"/>
    <col min="10" max="10" width="42" style="10" customWidth="1"/>
    <col min="11" max="11" width="31" style="10" customWidth="1"/>
    <col min="12" max="12" width="17.28515625" style="13" customWidth="1"/>
    <col min="13" max="13" width="17" style="13" customWidth="1"/>
    <col min="14" max="14" width="18.85546875" style="13" customWidth="1"/>
    <col min="15" max="15" width="17.7109375" style="13" customWidth="1"/>
    <col min="16" max="16384" width="9.140625" style="9"/>
  </cols>
  <sheetData>
    <row r="2" spans="1:15" ht="23.25">
      <c r="A2" s="38" t="s">
        <v>85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8">
      <c r="D3" s="11"/>
      <c r="E3" s="11"/>
      <c r="F3" s="11"/>
      <c r="G3" s="11"/>
      <c r="H3" s="11"/>
      <c r="I3" s="11"/>
      <c r="J3" s="11"/>
      <c r="K3" s="11"/>
      <c r="L3" s="12"/>
      <c r="M3" s="12"/>
    </row>
    <row r="4" spans="1:15" ht="18">
      <c r="A4" s="39" t="s">
        <v>114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8">
      <c r="D5" s="11"/>
      <c r="E5" s="11"/>
      <c r="F5" s="11"/>
      <c r="G5" s="11"/>
      <c r="H5" s="11"/>
      <c r="I5" s="11"/>
      <c r="J5" s="11"/>
      <c r="K5" s="11"/>
      <c r="L5" s="12"/>
      <c r="M5" s="12"/>
    </row>
    <row r="6" spans="1:15" ht="18">
      <c r="A6" s="40" t="s">
        <v>4</v>
      </c>
      <c r="B6" s="40"/>
      <c r="C6" s="40"/>
      <c r="F6" s="14"/>
      <c r="G6" s="15" t="s">
        <v>86</v>
      </c>
      <c r="I6" s="14"/>
      <c r="J6" s="11"/>
      <c r="K6" s="11"/>
      <c r="L6" s="12"/>
      <c r="M6" s="12"/>
    </row>
    <row r="7" spans="1:15" ht="18">
      <c r="A7" s="16" t="s">
        <v>5</v>
      </c>
      <c r="B7" s="17"/>
      <c r="F7" s="11"/>
      <c r="G7" s="15" t="s">
        <v>60</v>
      </c>
      <c r="I7" s="11"/>
      <c r="J7" s="11"/>
      <c r="K7" s="11"/>
      <c r="L7" s="12"/>
      <c r="M7" s="12"/>
    </row>
    <row r="8" spans="1:15" ht="18">
      <c r="A8" s="16" t="s">
        <v>6</v>
      </c>
      <c r="D8" s="11"/>
      <c r="F8" s="11"/>
      <c r="G8" s="16" t="s">
        <v>7</v>
      </c>
      <c r="I8" s="11"/>
      <c r="J8" s="11"/>
      <c r="K8" s="11"/>
      <c r="L8" s="12"/>
      <c r="M8" s="12"/>
    </row>
    <row r="11" spans="1:15" s="18" customFormat="1" ht="15" customHeight="1">
      <c r="A11" s="41" t="s">
        <v>8</v>
      </c>
      <c r="B11" s="36" t="s">
        <v>9</v>
      </c>
      <c r="C11" s="36"/>
      <c r="D11" s="36"/>
      <c r="E11" s="36"/>
      <c r="F11" s="36"/>
      <c r="G11" s="36"/>
      <c r="H11" s="36"/>
      <c r="I11" s="36"/>
      <c r="J11" s="36" t="s">
        <v>10</v>
      </c>
      <c r="K11" s="36" t="s">
        <v>49</v>
      </c>
      <c r="L11" s="44" t="s">
        <v>173</v>
      </c>
      <c r="M11" s="44" t="s">
        <v>164</v>
      </c>
      <c r="N11" s="44" t="s">
        <v>165</v>
      </c>
      <c r="O11" s="44" t="s">
        <v>166</v>
      </c>
    </row>
    <row r="12" spans="1:15" s="18" customFormat="1">
      <c r="A12" s="42"/>
      <c r="B12" s="36" t="s">
        <v>48</v>
      </c>
      <c r="C12" s="36" t="s">
        <v>11</v>
      </c>
      <c r="D12" s="36"/>
      <c r="E12" s="36"/>
      <c r="F12" s="36"/>
      <c r="G12" s="36"/>
      <c r="H12" s="36" t="s">
        <v>12</v>
      </c>
      <c r="I12" s="36"/>
      <c r="J12" s="36"/>
      <c r="K12" s="36"/>
      <c r="L12" s="44"/>
      <c r="M12" s="44"/>
      <c r="N12" s="44"/>
      <c r="O12" s="44"/>
    </row>
    <row r="13" spans="1:15" s="18" customFormat="1" ht="156.75" customHeight="1">
      <c r="A13" s="43"/>
      <c r="B13" s="36"/>
      <c r="C13" s="19" t="s">
        <v>13</v>
      </c>
      <c r="D13" s="19" t="s">
        <v>14</v>
      </c>
      <c r="E13" s="19" t="s">
        <v>15</v>
      </c>
      <c r="F13" s="19" t="s">
        <v>16</v>
      </c>
      <c r="G13" s="19" t="s">
        <v>17</v>
      </c>
      <c r="H13" s="19" t="s">
        <v>18</v>
      </c>
      <c r="I13" s="19" t="s">
        <v>19</v>
      </c>
      <c r="J13" s="36"/>
      <c r="K13" s="36"/>
      <c r="L13" s="44"/>
      <c r="M13" s="44"/>
      <c r="N13" s="44"/>
      <c r="O13" s="44"/>
    </row>
    <row r="14" spans="1:15" s="18" customFormat="1" ht="30">
      <c r="A14" s="33" t="s">
        <v>158</v>
      </c>
      <c r="B14" s="1"/>
      <c r="C14" s="19"/>
      <c r="D14" s="19"/>
      <c r="E14" s="19"/>
      <c r="F14" s="19"/>
      <c r="G14" s="19"/>
      <c r="H14" s="19"/>
      <c r="I14" s="19"/>
      <c r="J14" s="1"/>
      <c r="K14" s="32"/>
      <c r="L14" s="3">
        <f>SUM(L15+L62)</f>
        <v>88525.9</v>
      </c>
      <c r="M14" s="3">
        <f t="shared" ref="M14:O14" si="0">SUM(M15+M62)</f>
        <v>62947.299999999988</v>
      </c>
      <c r="N14" s="3">
        <f>SUM(N15+N62)</f>
        <v>88356.099999999977</v>
      </c>
      <c r="O14" s="3">
        <f t="shared" si="0"/>
        <v>57461.1</v>
      </c>
    </row>
    <row r="15" spans="1:15" s="31" customFormat="1" ht="47.25">
      <c r="A15" s="28" t="s">
        <v>115</v>
      </c>
      <c r="B15" s="29" t="s">
        <v>21</v>
      </c>
      <c r="C15" s="29" t="s">
        <v>36</v>
      </c>
      <c r="D15" s="29" t="s">
        <v>20</v>
      </c>
      <c r="E15" s="29" t="s">
        <v>20</v>
      </c>
      <c r="F15" s="29" t="s">
        <v>21</v>
      </c>
      <c r="G15" s="29" t="s">
        <v>20</v>
      </c>
      <c r="H15" s="29" t="s">
        <v>22</v>
      </c>
      <c r="I15" s="29" t="s">
        <v>21</v>
      </c>
      <c r="J15" s="25"/>
      <c r="K15" s="34"/>
      <c r="L15" s="30">
        <f>SUM(L16+L22+L28+L31+L39+L43+L47+L51+L59)</f>
        <v>52863.6</v>
      </c>
      <c r="M15" s="30">
        <f>SUM(M16+M22+M28+M31+M39+M43+M47+M51+M59)</f>
        <v>36758.599999999991</v>
      </c>
      <c r="N15" s="30">
        <f>SUM(N16+N22+N28+N31+N39+N43+N47+N51+N59)</f>
        <v>52948.599999999991</v>
      </c>
      <c r="O15" s="30">
        <f t="shared" ref="O15" si="1">SUM(O16+O22+O28+O31+O39+O43+O47+O51+O59)</f>
        <v>51964.9</v>
      </c>
    </row>
    <row r="16" spans="1:15" ht="30">
      <c r="A16" s="6" t="s">
        <v>124</v>
      </c>
      <c r="B16" s="4" t="s">
        <v>21</v>
      </c>
      <c r="C16" s="4" t="s">
        <v>36</v>
      </c>
      <c r="D16" s="4" t="s">
        <v>23</v>
      </c>
      <c r="E16" s="4" t="s">
        <v>20</v>
      </c>
      <c r="F16" s="4" t="s">
        <v>21</v>
      </c>
      <c r="G16" s="4" t="s">
        <v>20</v>
      </c>
      <c r="H16" s="4" t="s">
        <v>22</v>
      </c>
      <c r="I16" s="4" t="s">
        <v>21</v>
      </c>
      <c r="J16" s="7" t="s">
        <v>167</v>
      </c>
      <c r="K16" s="20"/>
      <c r="L16" s="5">
        <f>SUM(L17)</f>
        <v>21200</v>
      </c>
      <c r="M16" s="5">
        <f t="shared" ref="M16:O16" si="2">SUM(M17)</f>
        <v>14558.6</v>
      </c>
      <c r="N16" s="5">
        <f>SUM(N17)</f>
        <v>19984.5</v>
      </c>
      <c r="O16" s="5">
        <f t="shared" si="2"/>
        <v>21200</v>
      </c>
    </row>
    <row r="17" spans="1:15" ht="30">
      <c r="A17" s="6" t="s">
        <v>28</v>
      </c>
      <c r="B17" s="4" t="s">
        <v>21</v>
      </c>
      <c r="C17" s="4" t="s">
        <v>36</v>
      </c>
      <c r="D17" s="4" t="s">
        <v>23</v>
      </c>
      <c r="E17" s="4" t="s">
        <v>26</v>
      </c>
      <c r="F17" s="4" t="s">
        <v>21</v>
      </c>
      <c r="G17" s="4" t="s">
        <v>23</v>
      </c>
      <c r="H17" s="4" t="s">
        <v>22</v>
      </c>
      <c r="I17" s="4" t="s">
        <v>24</v>
      </c>
      <c r="J17" s="7" t="s">
        <v>28</v>
      </c>
      <c r="K17" s="20"/>
      <c r="L17" s="5">
        <f>SUM(L18:L21)</f>
        <v>21200</v>
      </c>
      <c r="M17" s="5">
        <f>SUM(M18:M21)</f>
        <v>14558.6</v>
      </c>
      <c r="N17" s="5">
        <f>SUM(N18:N21)</f>
        <v>19984.5</v>
      </c>
      <c r="O17" s="5">
        <f t="shared" ref="O17" si="3">SUM(O18:O21)</f>
        <v>21200</v>
      </c>
    </row>
    <row r="18" spans="1:15" ht="135">
      <c r="A18" s="6" t="s">
        <v>28</v>
      </c>
      <c r="B18" s="4" t="s">
        <v>38</v>
      </c>
      <c r="C18" s="4" t="s">
        <v>36</v>
      </c>
      <c r="D18" s="4" t="s">
        <v>23</v>
      </c>
      <c r="E18" s="4" t="s">
        <v>26</v>
      </c>
      <c r="F18" s="4" t="s">
        <v>25</v>
      </c>
      <c r="G18" s="4" t="s">
        <v>23</v>
      </c>
      <c r="H18" s="4" t="s">
        <v>22</v>
      </c>
      <c r="I18" s="4" t="s">
        <v>24</v>
      </c>
      <c r="J18" s="7" t="s">
        <v>29</v>
      </c>
      <c r="K18" s="20" t="s">
        <v>87</v>
      </c>
      <c r="L18" s="5">
        <v>21200</v>
      </c>
      <c r="M18" s="5">
        <v>14263.9</v>
      </c>
      <c r="N18" s="5">
        <v>19984.5</v>
      </c>
      <c r="O18" s="8">
        <v>21200</v>
      </c>
    </row>
    <row r="19" spans="1:15" ht="195">
      <c r="A19" s="6" t="s">
        <v>28</v>
      </c>
      <c r="B19" s="4" t="s">
        <v>38</v>
      </c>
      <c r="C19" s="4" t="s">
        <v>36</v>
      </c>
      <c r="D19" s="4" t="s">
        <v>23</v>
      </c>
      <c r="E19" s="4" t="s">
        <v>26</v>
      </c>
      <c r="F19" s="4" t="s">
        <v>27</v>
      </c>
      <c r="G19" s="4" t="s">
        <v>23</v>
      </c>
      <c r="H19" s="4" t="s">
        <v>22</v>
      </c>
      <c r="I19" s="4" t="s">
        <v>24</v>
      </c>
      <c r="J19" s="7" t="s">
        <v>30</v>
      </c>
      <c r="K19" s="20" t="s">
        <v>87</v>
      </c>
      <c r="L19" s="5">
        <v>0</v>
      </c>
      <c r="M19" s="5">
        <v>19.100000000000001</v>
      </c>
      <c r="N19" s="5">
        <v>0</v>
      </c>
      <c r="O19" s="8">
        <v>0</v>
      </c>
    </row>
    <row r="20" spans="1:15" ht="75">
      <c r="A20" s="6" t="s">
        <v>28</v>
      </c>
      <c r="B20" s="4" t="s">
        <v>38</v>
      </c>
      <c r="C20" s="4" t="s">
        <v>36</v>
      </c>
      <c r="D20" s="4" t="s">
        <v>23</v>
      </c>
      <c r="E20" s="4" t="s">
        <v>26</v>
      </c>
      <c r="F20" s="4" t="s">
        <v>31</v>
      </c>
      <c r="G20" s="4" t="s">
        <v>23</v>
      </c>
      <c r="H20" s="4" t="s">
        <v>22</v>
      </c>
      <c r="I20" s="4" t="s">
        <v>24</v>
      </c>
      <c r="J20" s="7" t="s">
        <v>32</v>
      </c>
      <c r="K20" s="20" t="s">
        <v>87</v>
      </c>
      <c r="L20" s="5">
        <v>0</v>
      </c>
      <c r="M20" s="5">
        <v>272.89999999999998</v>
      </c>
      <c r="N20" s="5">
        <v>0</v>
      </c>
      <c r="O20" s="8">
        <v>0</v>
      </c>
    </row>
    <row r="21" spans="1:15" ht="150">
      <c r="A21" s="6" t="s">
        <v>28</v>
      </c>
      <c r="B21" s="4" t="s">
        <v>38</v>
      </c>
      <c r="C21" s="4" t="s">
        <v>36</v>
      </c>
      <c r="D21" s="4" t="s">
        <v>23</v>
      </c>
      <c r="E21" s="4" t="s">
        <v>26</v>
      </c>
      <c r="F21" s="4" t="s">
        <v>33</v>
      </c>
      <c r="G21" s="4" t="s">
        <v>23</v>
      </c>
      <c r="H21" s="4" t="s">
        <v>22</v>
      </c>
      <c r="I21" s="4" t="s">
        <v>24</v>
      </c>
      <c r="J21" s="7" t="s">
        <v>34</v>
      </c>
      <c r="K21" s="20" t="s">
        <v>87</v>
      </c>
      <c r="L21" s="5">
        <v>0</v>
      </c>
      <c r="M21" s="5">
        <v>2.7</v>
      </c>
      <c r="N21" s="5">
        <v>0</v>
      </c>
      <c r="O21" s="8">
        <v>0</v>
      </c>
    </row>
    <row r="22" spans="1:15" ht="90">
      <c r="A22" s="6" t="s">
        <v>120</v>
      </c>
      <c r="B22" s="4" t="s">
        <v>21</v>
      </c>
      <c r="C22" s="4" t="s">
        <v>36</v>
      </c>
      <c r="D22" s="4" t="s">
        <v>35</v>
      </c>
      <c r="E22" s="4" t="s">
        <v>20</v>
      </c>
      <c r="F22" s="4" t="s">
        <v>21</v>
      </c>
      <c r="G22" s="4" t="s">
        <v>20</v>
      </c>
      <c r="H22" s="4" t="s">
        <v>22</v>
      </c>
      <c r="I22" s="4" t="s">
        <v>21</v>
      </c>
      <c r="J22" s="7" t="s">
        <v>168</v>
      </c>
      <c r="K22" s="20"/>
      <c r="L22" s="5">
        <f t="shared" ref="L22:N22" si="4">SUM(L23)</f>
        <v>7001.6</v>
      </c>
      <c r="M22" s="5">
        <f t="shared" ref="M22" si="5">SUM(M23)</f>
        <v>6252.8</v>
      </c>
      <c r="N22" s="5">
        <f t="shared" si="4"/>
        <v>7001.6</v>
      </c>
      <c r="O22" s="5">
        <f t="shared" ref="O22" si="6">SUM(O23)</f>
        <v>9359.9</v>
      </c>
    </row>
    <row r="23" spans="1:15" ht="90">
      <c r="A23" s="6" t="s">
        <v>120</v>
      </c>
      <c r="B23" s="4" t="s">
        <v>21</v>
      </c>
      <c r="C23" s="4" t="s">
        <v>36</v>
      </c>
      <c r="D23" s="4" t="s">
        <v>35</v>
      </c>
      <c r="E23" s="4" t="s">
        <v>26</v>
      </c>
      <c r="F23" s="4" t="s">
        <v>21</v>
      </c>
      <c r="G23" s="4" t="s">
        <v>23</v>
      </c>
      <c r="H23" s="4" t="s">
        <v>22</v>
      </c>
      <c r="I23" s="4" t="s">
        <v>24</v>
      </c>
      <c r="J23" s="7" t="s">
        <v>37</v>
      </c>
      <c r="K23" s="7"/>
      <c r="L23" s="5">
        <f>SUM(L24:L27)</f>
        <v>7001.6</v>
      </c>
      <c r="M23" s="5">
        <f t="shared" ref="M23" si="7">SUM(M24:M27)</f>
        <v>6252.8</v>
      </c>
      <c r="N23" s="5">
        <f>SUM(N24:N27)</f>
        <v>7001.6</v>
      </c>
      <c r="O23" s="5">
        <f>SUM(O24:O27)</f>
        <v>9359.9</v>
      </c>
    </row>
    <row r="24" spans="1:15" ht="120">
      <c r="A24" s="6" t="s">
        <v>120</v>
      </c>
      <c r="B24" s="4" t="s">
        <v>39</v>
      </c>
      <c r="C24" s="4" t="s">
        <v>36</v>
      </c>
      <c r="D24" s="4" t="s">
        <v>35</v>
      </c>
      <c r="E24" s="4" t="s">
        <v>26</v>
      </c>
      <c r="F24" s="4" t="s">
        <v>41</v>
      </c>
      <c r="G24" s="4" t="s">
        <v>23</v>
      </c>
      <c r="H24" s="4" t="s">
        <v>22</v>
      </c>
      <c r="I24" s="4" t="s">
        <v>24</v>
      </c>
      <c r="J24" s="7" t="s">
        <v>42</v>
      </c>
      <c r="K24" s="7" t="s">
        <v>88</v>
      </c>
      <c r="L24" s="5">
        <v>3174.9</v>
      </c>
      <c r="M24" s="5">
        <v>2830.5</v>
      </c>
      <c r="N24" s="5">
        <v>3174.9</v>
      </c>
      <c r="O24" s="8">
        <v>3724</v>
      </c>
    </row>
    <row r="25" spans="1:15" ht="150">
      <c r="A25" s="6" t="s">
        <v>120</v>
      </c>
      <c r="B25" s="4" t="s">
        <v>39</v>
      </c>
      <c r="C25" s="4" t="s">
        <v>36</v>
      </c>
      <c r="D25" s="4" t="s">
        <v>35</v>
      </c>
      <c r="E25" s="4" t="s">
        <v>26</v>
      </c>
      <c r="F25" s="4" t="s">
        <v>43</v>
      </c>
      <c r="G25" s="4" t="s">
        <v>23</v>
      </c>
      <c r="H25" s="4" t="s">
        <v>22</v>
      </c>
      <c r="I25" s="4" t="s">
        <v>24</v>
      </c>
      <c r="J25" s="7" t="s">
        <v>44</v>
      </c>
      <c r="K25" s="7" t="s">
        <v>88</v>
      </c>
      <c r="L25" s="5">
        <v>38</v>
      </c>
      <c r="M25" s="5">
        <v>21.5</v>
      </c>
      <c r="N25" s="5">
        <v>38</v>
      </c>
      <c r="O25" s="8">
        <v>50</v>
      </c>
    </row>
    <row r="26" spans="1:15" ht="120">
      <c r="A26" s="6" t="s">
        <v>120</v>
      </c>
      <c r="B26" s="4" t="s">
        <v>39</v>
      </c>
      <c r="C26" s="4" t="s">
        <v>36</v>
      </c>
      <c r="D26" s="4" t="s">
        <v>35</v>
      </c>
      <c r="E26" s="4" t="s">
        <v>26</v>
      </c>
      <c r="F26" s="4" t="s">
        <v>45</v>
      </c>
      <c r="G26" s="4" t="s">
        <v>23</v>
      </c>
      <c r="H26" s="4" t="s">
        <v>22</v>
      </c>
      <c r="I26" s="4" t="s">
        <v>24</v>
      </c>
      <c r="J26" s="7" t="s">
        <v>46</v>
      </c>
      <c r="K26" s="7" t="s">
        <v>88</v>
      </c>
      <c r="L26" s="5">
        <v>3788.7</v>
      </c>
      <c r="M26" s="5">
        <v>3879.5</v>
      </c>
      <c r="N26" s="5">
        <v>3788.7</v>
      </c>
      <c r="O26" s="8">
        <v>5585.9</v>
      </c>
    </row>
    <row r="27" spans="1:15" ht="120">
      <c r="A27" s="6" t="s">
        <v>120</v>
      </c>
      <c r="B27" s="4" t="s">
        <v>39</v>
      </c>
      <c r="C27" s="4" t="s">
        <v>36</v>
      </c>
      <c r="D27" s="4" t="s">
        <v>35</v>
      </c>
      <c r="E27" s="4" t="s">
        <v>26</v>
      </c>
      <c r="F27" s="4" t="s">
        <v>47</v>
      </c>
      <c r="G27" s="4" t="s">
        <v>23</v>
      </c>
      <c r="H27" s="4" t="s">
        <v>22</v>
      </c>
      <c r="I27" s="4" t="s">
        <v>24</v>
      </c>
      <c r="J27" s="7" t="s">
        <v>50</v>
      </c>
      <c r="K27" s="7" t="s">
        <v>88</v>
      </c>
      <c r="L27" s="5">
        <v>0</v>
      </c>
      <c r="M27" s="5">
        <v>-478.7</v>
      </c>
      <c r="N27" s="5">
        <v>0</v>
      </c>
      <c r="O27" s="8">
        <v>0</v>
      </c>
    </row>
    <row r="28" spans="1:15" ht="30">
      <c r="A28" s="6" t="s">
        <v>159</v>
      </c>
      <c r="B28" s="4" t="s">
        <v>21</v>
      </c>
      <c r="C28" s="4" t="s">
        <v>36</v>
      </c>
      <c r="D28" s="4" t="s">
        <v>51</v>
      </c>
      <c r="E28" s="4" t="s">
        <v>20</v>
      </c>
      <c r="F28" s="4" t="s">
        <v>21</v>
      </c>
      <c r="G28" s="4" t="s">
        <v>20</v>
      </c>
      <c r="H28" s="4" t="s">
        <v>22</v>
      </c>
      <c r="I28" s="4" t="s">
        <v>24</v>
      </c>
      <c r="J28" s="7" t="s">
        <v>159</v>
      </c>
      <c r="K28" s="20"/>
      <c r="L28" s="5">
        <f t="shared" ref="L28:N29" si="8">SUM(L29)</f>
        <v>4700</v>
      </c>
      <c r="M28" s="5">
        <f t="shared" ref="M28:M29" si="9">SUM(M29)</f>
        <v>5870.1</v>
      </c>
      <c r="N28" s="5">
        <f t="shared" si="8"/>
        <v>5870.1</v>
      </c>
      <c r="O28" s="5">
        <f t="shared" ref="O28:O29" si="10">SUM(O29)</f>
        <v>3225</v>
      </c>
    </row>
    <row r="29" spans="1:15" ht="45">
      <c r="A29" s="6" t="s">
        <v>3</v>
      </c>
      <c r="B29" s="4" t="s">
        <v>21</v>
      </c>
      <c r="C29" s="4" t="s">
        <v>36</v>
      </c>
      <c r="D29" s="4" t="s">
        <v>51</v>
      </c>
      <c r="E29" s="4" t="s">
        <v>35</v>
      </c>
      <c r="F29" s="4" t="s">
        <v>21</v>
      </c>
      <c r="G29" s="4" t="s">
        <v>23</v>
      </c>
      <c r="H29" s="4" t="s">
        <v>22</v>
      </c>
      <c r="I29" s="4" t="s">
        <v>24</v>
      </c>
      <c r="J29" s="7" t="s">
        <v>3</v>
      </c>
      <c r="K29" s="20"/>
      <c r="L29" s="5">
        <f t="shared" si="8"/>
        <v>4700</v>
      </c>
      <c r="M29" s="5">
        <f t="shared" si="9"/>
        <v>5870.1</v>
      </c>
      <c r="N29" s="5">
        <f t="shared" si="8"/>
        <v>5870.1</v>
      </c>
      <c r="O29" s="5">
        <f t="shared" si="10"/>
        <v>3225</v>
      </c>
    </row>
    <row r="30" spans="1:15" ht="45">
      <c r="A30" s="6" t="s">
        <v>3</v>
      </c>
      <c r="B30" s="4" t="s">
        <v>38</v>
      </c>
      <c r="C30" s="4" t="s">
        <v>36</v>
      </c>
      <c r="D30" s="4" t="s">
        <v>51</v>
      </c>
      <c r="E30" s="4" t="s">
        <v>35</v>
      </c>
      <c r="F30" s="4" t="s">
        <v>25</v>
      </c>
      <c r="G30" s="4" t="s">
        <v>23</v>
      </c>
      <c r="H30" s="4" t="s">
        <v>22</v>
      </c>
      <c r="I30" s="4" t="s">
        <v>24</v>
      </c>
      <c r="J30" s="7" t="s">
        <v>3</v>
      </c>
      <c r="K30" s="20" t="s">
        <v>87</v>
      </c>
      <c r="L30" s="5">
        <v>4700</v>
      </c>
      <c r="M30" s="5">
        <v>5870.1</v>
      </c>
      <c r="N30" s="5">
        <v>5870.1</v>
      </c>
      <c r="O30" s="8">
        <v>3225</v>
      </c>
    </row>
    <row r="31" spans="1:15">
      <c r="A31" s="6" t="s">
        <v>121</v>
      </c>
      <c r="B31" s="4" t="s">
        <v>21</v>
      </c>
      <c r="C31" s="4" t="s">
        <v>36</v>
      </c>
      <c r="D31" s="4" t="s">
        <v>53</v>
      </c>
      <c r="E31" s="4" t="s">
        <v>20</v>
      </c>
      <c r="F31" s="4" t="s">
        <v>21</v>
      </c>
      <c r="G31" s="4" t="s">
        <v>20</v>
      </c>
      <c r="H31" s="4" t="s">
        <v>22</v>
      </c>
      <c r="I31" s="4" t="s">
        <v>21</v>
      </c>
      <c r="J31" s="7" t="s">
        <v>121</v>
      </c>
      <c r="K31" s="20"/>
      <c r="L31" s="5">
        <f>SUM(L32+L34)</f>
        <v>19900</v>
      </c>
      <c r="M31" s="5">
        <f t="shared" ref="M31:O31" si="11">SUM(M32+M34)</f>
        <v>9904.2000000000007</v>
      </c>
      <c r="N31" s="5">
        <f>SUM(N32+N34)</f>
        <v>19900</v>
      </c>
      <c r="O31" s="5">
        <f t="shared" si="11"/>
        <v>18050</v>
      </c>
    </row>
    <row r="32" spans="1:15" ht="30">
      <c r="A32" s="6" t="s">
        <v>76</v>
      </c>
      <c r="B32" s="4" t="s">
        <v>21</v>
      </c>
      <c r="C32" s="4" t="s">
        <v>36</v>
      </c>
      <c r="D32" s="4" t="s">
        <v>53</v>
      </c>
      <c r="E32" s="4" t="s">
        <v>23</v>
      </c>
      <c r="F32" s="4" t="s">
        <v>21</v>
      </c>
      <c r="G32" s="4" t="s">
        <v>20</v>
      </c>
      <c r="H32" s="4" t="s">
        <v>22</v>
      </c>
      <c r="I32" s="4" t="s">
        <v>24</v>
      </c>
      <c r="J32" s="7" t="s">
        <v>76</v>
      </c>
      <c r="K32" s="20"/>
      <c r="L32" s="5">
        <f t="shared" ref="L32:N32" si="12">SUM(L33)</f>
        <v>4000</v>
      </c>
      <c r="M32" s="5">
        <f t="shared" ref="M32" si="13">SUM(M33)</f>
        <v>1309.5999999999999</v>
      </c>
      <c r="N32" s="5">
        <f t="shared" si="12"/>
        <v>4000</v>
      </c>
      <c r="O32" s="5">
        <f t="shared" ref="O32" si="14">SUM(O33)</f>
        <v>3650</v>
      </c>
    </row>
    <row r="33" spans="1:15" ht="150">
      <c r="A33" s="6" t="s">
        <v>77</v>
      </c>
      <c r="B33" s="4" t="s">
        <v>38</v>
      </c>
      <c r="C33" s="4" t="s">
        <v>36</v>
      </c>
      <c r="D33" s="4" t="s">
        <v>53</v>
      </c>
      <c r="E33" s="4" t="s">
        <v>23</v>
      </c>
      <c r="F33" s="4" t="s">
        <v>31</v>
      </c>
      <c r="G33" s="4" t="s">
        <v>61</v>
      </c>
      <c r="H33" s="4" t="s">
        <v>22</v>
      </c>
      <c r="I33" s="4" t="s">
        <v>24</v>
      </c>
      <c r="J33" s="7" t="s">
        <v>77</v>
      </c>
      <c r="K33" s="20" t="s">
        <v>87</v>
      </c>
      <c r="L33" s="5">
        <v>4000</v>
      </c>
      <c r="M33" s="5">
        <v>1309.5999999999999</v>
      </c>
      <c r="N33" s="5">
        <v>4000</v>
      </c>
      <c r="O33" s="8">
        <v>3650</v>
      </c>
    </row>
    <row r="34" spans="1:15">
      <c r="A34" s="6" t="s">
        <v>78</v>
      </c>
      <c r="B34" s="4" t="s">
        <v>21</v>
      </c>
      <c r="C34" s="4" t="s">
        <v>36</v>
      </c>
      <c r="D34" s="4" t="s">
        <v>53</v>
      </c>
      <c r="E34" s="4" t="s">
        <v>53</v>
      </c>
      <c r="F34" s="4" t="s">
        <v>21</v>
      </c>
      <c r="G34" s="4" t="s">
        <v>20</v>
      </c>
      <c r="H34" s="4" t="s">
        <v>22</v>
      </c>
      <c r="I34" s="4" t="s">
        <v>24</v>
      </c>
      <c r="J34" s="7" t="s">
        <v>78</v>
      </c>
      <c r="K34" s="20"/>
      <c r="L34" s="5">
        <f>SUM(L35+L37)</f>
        <v>15900</v>
      </c>
      <c r="M34" s="5">
        <f t="shared" ref="M34:O34" si="15">SUM(M35+M37)</f>
        <v>8594.6</v>
      </c>
      <c r="N34" s="5">
        <f>SUM(N35+N37)</f>
        <v>15900</v>
      </c>
      <c r="O34" s="5">
        <f t="shared" si="15"/>
        <v>14400</v>
      </c>
    </row>
    <row r="35" spans="1:15" ht="30">
      <c r="A35" s="6" t="s">
        <v>79</v>
      </c>
      <c r="B35" s="4" t="s">
        <v>21</v>
      </c>
      <c r="C35" s="4" t="s">
        <v>36</v>
      </c>
      <c r="D35" s="4" t="s">
        <v>53</v>
      </c>
      <c r="E35" s="4" t="s">
        <v>53</v>
      </c>
      <c r="F35" s="4" t="s">
        <v>31</v>
      </c>
      <c r="G35" s="4" t="s">
        <v>20</v>
      </c>
      <c r="H35" s="4" t="s">
        <v>22</v>
      </c>
      <c r="I35" s="4" t="s">
        <v>24</v>
      </c>
      <c r="J35" s="7" t="s">
        <v>79</v>
      </c>
      <c r="K35" s="20"/>
      <c r="L35" s="5">
        <f t="shared" ref="L35:N35" si="16">SUM(L36)</f>
        <v>9000</v>
      </c>
      <c r="M35" s="5">
        <f t="shared" ref="M35" si="17">SUM(M36)</f>
        <v>7400.2</v>
      </c>
      <c r="N35" s="5">
        <f t="shared" si="16"/>
        <v>9000</v>
      </c>
      <c r="O35" s="5">
        <f t="shared" ref="O35" si="18">SUM(O36)</f>
        <v>8200</v>
      </c>
    </row>
    <row r="36" spans="1:15" ht="105">
      <c r="A36" s="6" t="s">
        <v>80</v>
      </c>
      <c r="B36" s="4" t="s">
        <v>38</v>
      </c>
      <c r="C36" s="4" t="s">
        <v>36</v>
      </c>
      <c r="D36" s="4" t="s">
        <v>53</v>
      </c>
      <c r="E36" s="4" t="s">
        <v>53</v>
      </c>
      <c r="F36" s="4" t="s">
        <v>81</v>
      </c>
      <c r="G36" s="4" t="s">
        <v>61</v>
      </c>
      <c r="H36" s="4" t="s">
        <v>22</v>
      </c>
      <c r="I36" s="4" t="s">
        <v>24</v>
      </c>
      <c r="J36" s="7" t="s">
        <v>80</v>
      </c>
      <c r="K36" s="20" t="s">
        <v>87</v>
      </c>
      <c r="L36" s="5">
        <v>9000</v>
      </c>
      <c r="M36" s="5">
        <v>7400.2</v>
      </c>
      <c r="N36" s="5">
        <v>9000</v>
      </c>
      <c r="O36" s="8">
        <v>8200</v>
      </c>
    </row>
    <row r="37" spans="1:15" ht="30">
      <c r="A37" s="6" t="s">
        <v>82</v>
      </c>
      <c r="B37" s="4" t="s">
        <v>21</v>
      </c>
      <c r="C37" s="4" t="s">
        <v>36</v>
      </c>
      <c r="D37" s="4" t="s">
        <v>53</v>
      </c>
      <c r="E37" s="4" t="s">
        <v>53</v>
      </c>
      <c r="F37" s="4" t="s">
        <v>33</v>
      </c>
      <c r="G37" s="4" t="s">
        <v>20</v>
      </c>
      <c r="H37" s="4" t="s">
        <v>22</v>
      </c>
      <c r="I37" s="4" t="s">
        <v>24</v>
      </c>
      <c r="J37" s="7" t="s">
        <v>82</v>
      </c>
      <c r="K37" s="20"/>
      <c r="L37" s="5">
        <f t="shared" ref="L37:N37" si="19">SUM(L38)</f>
        <v>6900</v>
      </c>
      <c r="M37" s="5">
        <f t="shared" ref="M37" si="20">SUM(M38)</f>
        <v>1194.4000000000001</v>
      </c>
      <c r="N37" s="5">
        <f t="shared" si="19"/>
        <v>6900</v>
      </c>
      <c r="O37" s="5">
        <f t="shared" ref="O37" si="21">SUM(O38)</f>
        <v>6200</v>
      </c>
    </row>
    <row r="38" spans="1:15" ht="105">
      <c r="A38" s="6" t="s">
        <v>83</v>
      </c>
      <c r="B38" s="4" t="s">
        <v>38</v>
      </c>
      <c r="C38" s="4" t="s">
        <v>36</v>
      </c>
      <c r="D38" s="4" t="s">
        <v>53</v>
      </c>
      <c r="E38" s="4" t="s">
        <v>53</v>
      </c>
      <c r="F38" s="4" t="s">
        <v>84</v>
      </c>
      <c r="G38" s="4" t="s">
        <v>61</v>
      </c>
      <c r="H38" s="4" t="s">
        <v>22</v>
      </c>
      <c r="I38" s="4" t="s">
        <v>24</v>
      </c>
      <c r="J38" s="21" t="s">
        <v>83</v>
      </c>
      <c r="K38" s="22" t="s">
        <v>87</v>
      </c>
      <c r="L38" s="5">
        <v>6900</v>
      </c>
      <c r="M38" s="5">
        <v>1194.4000000000001</v>
      </c>
      <c r="N38" s="5">
        <v>6900</v>
      </c>
      <c r="O38" s="8">
        <v>6200</v>
      </c>
    </row>
    <row r="39" spans="1:15" ht="30">
      <c r="A39" s="6" t="s">
        <v>160</v>
      </c>
      <c r="B39" s="4" t="s">
        <v>21</v>
      </c>
      <c r="C39" s="4" t="s">
        <v>36</v>
      </c>
      <c r="D39" s="4" t="s">
        <v>145</v>
      </c>
      <c r="E39" s="4" t="s">
        <v>20</v>
      </c>
      <c r="F39" s="4" t="s">
        <v>21</v>
      </c>
      <c r="G39" s="4" t="s">
        <v>20</v>
      </c>
      <c r="H39" s="4" t="s">
        <v>22</v>
      </c>
      <c r="I39" s="4" t="s">
        <v>21</v>
      </c>
      <c r="J39" s="6" t="s">
        <v>160</v>
      </c>
      <c r="K39" s="7"/>
      <c r="L39" s="5">
        <f t="shared" ref="L39:N41" si="22">SUM(L40)</f>
        <v>0</v>
      </c>
      <c r="M39" s="5">
        <f t="shared" ref="M39:M41" si="23">SUM(M40)</f>
        <v>3.2</v>
      </c>
      <c r="N39" s="5">
        <f t="shared" si="22"/>
        <v>3.2</v>
      </c>
      <c r="O39" s="5">
        <f t="shared" ref="O39:O41" si="24">SUM(O40)</f>
        <v>0</v>
      </c>
    </row>
    <row r="40" spans="1:15" ht="105">
      <c r="A40" s="6" t="s">
        <v>126</v>
      </c>
      <c r="B40" s="4" t="s">
        <v>21</v>
      </c>
      <c r="C40" s="4" t="s">
        <v>36</v>
      </c>
      <c r="D40" s="4" t="s">
        <v>145</v>
      </c>
      <c r="E40" s="4" t="s">
        <v>146</v>
      </c>
      <c r="F40" s="4" t="s">
        <v>21</v>
      </c>
      <c r="G40" s="4" t="s">
        <v>23</v>
      </c>
      <c r="H40" s="4" t="s">
        <v>22</v>
      </c>
      <c r="I40" s="4" t="s">
        <v>24</v>
      </c>
      <c r="J40" s="6" t="s">
        <v>126</v>
      </c>
      <c r="K40" s="7"/>
      <c r="L40" s="5">
        <f t="shared" si="22"/>
        <v>0</v>
      </c>
      <c r="M40" s="5">
        <f t="shared" si="23"/>
        <v>3.2</v>
      </c>
      <c r="N40" s="5">
        <f t="shared" si="22"/>
        <v>3.2</v>
      </c>
      <c r="O40" s="5">
        <f t="shared" si="24"/>
        <v>0</v>
      </c>
    </row>
    <row r="41" spans="1:15" ht="210">
      <c r="A41" s="6" t="s">
        <v>127</v>
      </c>
      <c r="B41" s="4" t="s">
        <v>21</v>
      </c>
      <c r="C41" s="4" t="s">
        <v>36</v>
      </c>
      <c r="D41" s="4" t="s">
        <v>145</v>
      </c>
      <c r="E41" s="4" t="s">
        <v>146</v>
      </c>
      <c r="F41" s="4" t="s">
        <v>147</v>
      </c>
      <c r="G41" s="4" t="s">
        <v>23</v>
      </c>
      <c r="H41" s="4" t="s">
        <v>22</v>
      </c>
      <c r="I41" s="4" t="s">
        <v>24</v>
      </c>
      <c r="J41" s="6" t="s">
        <v>127</v>
      </c>
      <c r="K41" s="7"/>
      <c r="L41" s="5">
        <f t="shared" si="22"/>
        <v>0</v>
      </c>
      <c r="M41" s="5">
        <f t="shared" si="23"/>
        <v>3.2</v>
      </c>
      <c r="N41" s="5">
        <f t="shared" si="22"/>
        <v>3.2</v>
      </c>
      <c r="O41" s="5">
        <f t="shared" si="24"/>
        <v>0</v>
      </c>
    </row>
    <row r="42" spans="1:15" ht="270">
      <c r="A42" s="6" t="s">
        <v>128</v>
      </c>
      <c r="B42" s="4" t="s">
        <v>95</v>
      </c>
      <c r="C42" s="4" t="s">
        <v>36</v>
      </c>
      <c r="D42" s="4" t="s">
        <v>145</v>
      </c>
      <c r="E42" s="4" t="s">
        <v>146</v>
      </c>
      <c r="F42" s="4" t="s">
        <v>148</v>
      </c>
      <c r="G42" s="4" t="s">
        <v>23</v>
      </c>
      <c r="H42" s="4" t="s">
        <v>22</v>
      </c>
      <c r="I42" s="4" t="s">
        <v>24</v>
      </c>
      <c r="J42" s="35" t="s">
        <v>128</v>
      </c>
      <c r="K42" s="7" t="s">
        <v>89</v>
      </c>
      <c r="L42" s="5">
        <v>0</v>
      </c>
      <c r="M42" s="5">
        <v>3.2</v>
      </c>
      <c r="N42" s="5">
        <v>3.2</v>
      </c>
      <c r="O42" s="8">
        <v>0</v>
      </c>
    </row>
    <row r="43" spans="1:15" ht="105">
      <c r="A43" s="6" t="s">
        <v>161</v>
      </c>
      <c r="B43" s="4" t="s">
        <v>21</v>
      </c>
      <c r="C43" s="4" t="s">
        <v>36</v>
      </c>
      <c r="D43" s="4" t="s">
        <v>55</v>
      </c>
      <c r="E43" s="4" t="s">
        <v>20</v>
      </c>
      <c r="F43" s="4" t="s">
        <v>21</v>
      </c>
      <c r="G43" s="4" t="s">
        <v>20</v>
      </c>
      <c r="H43" s="4" t="s">
        <v>22</v>
      </c>
      <c r="I43" s="4" t="s">
        <v>24</v>
      </c>
      <c r="J43" s="7" t="s">
        <v>161</v>
      </c>
      <c r="K43" s="7"/>
      <c r="L43" s="5">
        <f t="shared" ref="L43:N45" si="25">SUM(L44)</f>
        <v>62</v>
      </c>
      <c r="M43" s="5">
        <f t="shared" ref="M43:M45" si="26">SUM(M44)</f>
        <v>100.7</v>
      </c>
      <c r="N43" s="5">
        <f t="shared" si="25"/>
        <v>120.2</v>
      </c>
      <c r="O43" s="5">
        <f t="shared" ref="O43:O45" si="27">SUM(O44)</f>
        <v>130</v>
      </c>
    </row>
    <row r="44" spans="1:15" ht="270">
      <c r="A44" s="6" t="s">
        <v>122</v>
      </c>
      <c r="B44" s="4" t="s">
        <v>21</v>
      </c>
      <c r="C44" s="4" t="s">
        <v>36</v>
      </c>
      <c r="D44" s="4" t="s">
        <v>55</v>
      </c>
      <c r="E44" s="4" t="s">
        <v>54</v>
      </c>
      <c r="F44" s="4" t="s">
        <v>21</v>
      </c>
      <c r="G44" s="4" t="s">
        <v>20</v>
      </c>
      <c r="H44" s="4" t="s">
        <v>22</v>
      </c>
      <c r="I44" s="4" t="s">
        <v>24</v>
      </c>
      <c r="J44" s="23" t="s">
        <v>64</v>
      </c>
      <c r="K44" s="7"/>
      <c r="L44" s="5">
        <f t="shared" si="25"/>
        <v>62</v>
      </c>
      <c r="M44" s="5">
        <f t="shared" si="26"/>
        <v>100.7</v>
      </c>
      <c r="N44" s="5">
        <f t="shared" si="25"/>
        <v>120.2</v>
      </c>
      <c r="O44" s="5">
        <f t="shared" si="27"/>
        <v>130</v>
      </c>
    </row>
    <row r="45" spans="1:15" ht="270">
      <c r="A45" s="6" t="s">
        <v>123</v>
      </c>
      <c r="B45" s="4" t="s">
        <v>21</v>
      </c>
      <c r="C45" s="4" t="s">
        <v>36</v>
      </c>
      <c r="D45" s="4" t="s">
        <v>55</v>
      </c>
      <c r="E45" s="4" t="s">
        <v>54</v>
      </c>
      <c r="F45" s="4" t="s">
        <v>33</v>
      </c>
      <c r="G45" s="4" t="s">
        <v>20</v>
      </c>
      <c r="H45" s="4" t="s">
        <v>22</v>
      </c>
      <c r="I45" s="4" t="s">
        <v>40</v>
      </c>
      <c r="J45" s="7" t="s">
        <v>65</v>
      </c>
      <c r="K45" s="7"/>
      <c r="L45" s="5">
        <f t="shared" si="25"/>
        <v>62</v>
      </c>
      <c r="M45" s="5">
        <f t="shared" si="26"/>
        <v>100.7</v>
      </c>
      <c r="N45" s="5">
        <f t="shared" si="25"/>
        <v>120.2</v>
      </c>
      <c r="O45" s="5">
        <f t="shared" si="27"/>
        <v>130</v>
      </c>
    </row>
    <row r="46" spans="1:15" ht="255">
      <c r="A46" s="6" t="s">
        <v>66</v>
      </c>
      <c r="B46" s="4" t="s">
        <v>95</v>
      </c>
      <c r="C46" s="4" t="s">
        <v>36</v>
      </c>
      <c r="D46" s="4" t="s">
        <v>55</v>
      </c>
      <c r="E46" s="4" t="s">
        <v>54</v>
      </c>
      <c r="F46" s="4" t="s">
        <v>67</v>
      </c>
      <c r="G46" s="4" t="s">
        <v>61</v>
      </c>
      <c r="H46" s="4" t="s">
        <v>22</v>
      </c>
      <c r="I46" s="4" t="s">
        <v>40</v>
      </c>
      <c r="J46" s="7" t="s">
        <v>66</v>
      </c>
      <c r="K46" s="7" t="s">
        <v>89</v>
      </c>
      <c r="L46" s="5">
        <v>62</v>
      </c>
      <c r="M46" s="5">
        <v>100.7</v>
      </c>
      <c r="N46" s="5">
        <v>120.2</v>
      </c>
      <c r="O46" s="8">
        <v>130</v>
      </c>
    </row>
    <row r="47" spans="1:15" ht="60">
      <c r="A47" s="6" t="s">
        <v>162</v>
      </c>
      <c r="B47" s="4" t="s">
        <v>21</v>
      </c>
      <c r="C47" s="4" t="s">
        <v>36</v>
      </c>
      <c r="D47" s="4" t="s">
        <v>56</v>
      </c>
      <c r="E47" s="4" t="s">
        <v>20</v>
      </c>
      <c r="F47" s="4" t="s">
        <v>21</v>
      </c>
      <c r="G47" s="4" t="s">
        <v>20</v>
      </c>
      <c r="H47" s="4" t="s">
        <v>22</v>
      </c>
      <c r="I47" s="4" t="s">
        <v>21</v>
      </c>
      <c r="J47" s="7" t="s">
        <v>162</v>
      </c>
      <c r="K47" s="7"/>
      <c r="L47" s="5">
        <f t="shared" ref="L47:N49" si="28">SUM(L48)</f>
        <v>0</v>
      </c>
      <c r="M47" s="5">
        <f t="shared" ref="M47:M49" si="29">SUM(M48)</f>
        <v>7.1</v>
      </c>
      <c r="N47" s="5">
        <f t="shared" si="28"/>
        <v>7.1</v>
      </c>
      <c r="O47" s="5">
        <f t="shared" ref="O47:O49" si="30">SUM(O48)</f>
        <v>0</v>
      </c>
    </row>
    <row r="48" spans="1:15" ht="270">
      <c r="A48" s="6" t="s">
        <v>129</v>
      </c>
      <c r="B48" s="4" t="s">
        <v>21</v>
      </c>
      <c r="C48" s="4" t="s">
        <v>36</v>
      </c>
      <c r="D48" s="4" t="s">
        <v>56</v>
      </c>
      <c r="E48" s="4" t="s">
        <v>26</v>
      </c>
      <c r="F48" s="4" t="s">
        <v>21</v>
      </c>
      <c r="G48" s="4" t="s">
        <v>20</v>
      </c>
      <c r="H48" s="4" t="s">
        <v>22</v>
      </c>
      <c r="I48" s="4" t="s">
        <v>21</v>
      </c>
      <c r="J48" s="7" t="s">
        <v>92</v>
      </c>
      <c r="K48" s="7"/>
      <c r="L48" s="5">
        <f t="shared" si="28"/>
        <v>0</v>
      </c>
      <c r="M48" s="5">
        <f t="shared" si="29"/>
        <v>7.1</v>
      </c>
      <c r="N48" s="5">
        <f t="shared" si="28"/>
        <v>7.1</v>
      </c>
      <c r="O48" s="5">
        <f t="shared" si="30"/>
        <v>0</v>
      </c>
    </row>
    <row r="49" spans="1:15" ht="315">
      <c r="A49" s="6" t="s">
        <v>93</v>
      </c>
      <c r="B49" s="4" t="s">
        <v>21</v>
      </c>
      <c r="C49" s="4" t="s">
        <v>36</v>
      </c>
      <c r="D49" s="4" t="s">
        <v>56</v>
      </c>
      <c r="E49" s="4" t="s">
        <v>26</v>
      </c>
      <c r="F49" s="4" t="s">
        <v>52</v>
      </c>
      <c r="G49" s="4" t="s">
        <v>61</v>
      </c>
      <c r="H49" s="4" t="s">
        <v>22</v>
      </c>
      <c r="I49" s="4" t="s">
        <v>94</v>
      </c>
      <c r="J49" s="7" t="s">
        <v>93</v>
      </c>
      <c r="K49" s="7"/>
      <c r="L49" s="5">
        <f t="shared" si="28"/>
        <v>0</v>
      </c>
      <c r="M49" s="5">
        <f t="shared" si="29"/>
        <v>7.1</v>
      </c>
      <c r="N49" s="5">
        <f t="shared" si="28"/>
        <v>7.1</v>
      </c>
      <c r="O49" s="5">
        <f t="shared" si="30"/>
        <v>0</v>
      </c>
    </row>
    <row r="50" spans="1:15" ht="330">
      <c r="A50" s="6" t="s">
        <v>130</v>
      </c>
      <c r="B50" s="4" t="s">
        <v>95</v>
      </c>
      <c r="C50" s="4" t="s">
        <v>36</v>
      </c>
      <c r="D50" s="4" t="s">
        <v>56</v>
      </c>
      <c r="E50" s="4" t="s">
        <v>26</v>
      </c>
      <c r="F50" s="4" t="s">
        <v>96</v>
      </c>
      <c r="G50" s="4" t="s">
        <v>61</v>
      </c>
      <c r="H50" s="4" t="s">
        <v>22</v>
      </c>
      <c r="I50" s="4" t="s">
        <v>94</v>
      </c>
      <c r="J50" s="7" t="s">
        <v>93</v>
      </c>
      <c r="K50" s="7" t="s">
        <v>89</v>
      </c>
      <c r="L50" s="5">
        <v>0</v>
      </c>
      <c r="M50" s="5">
        <v>7.1</v>
      </c>
      <c r="N50" s="5">
        <v>7.1</v>
      </c>
      <c r="O50" s="8">
        <v>0</v>
      </c>
    </row>
    <row r="51" spans="1:15" ht="30">
      <c r="A51" s="6" t="s">
        <v>59</v>
      </c>
      <c r="B51" s="4" t="s">
        <v>21</v>
      </c>
      <c r="C51" s="4" t="s">
        <v>36</v>
      </c>
      <c r="D51" s="4" t="s">
        <v>58</v>
      </c>
      <c r="E51" s="4" t="s">
        <v>20</v>
      </c>
      <c r="F51" s="4" t="s">
        <v>21</v>
      </c>
      <c r="G51" s="4" t="s">
        <v>20</v>
      </c>
      <c r="H51" s="4" t="s">
        <v>22</v>
      </c>
      <c r="I51" s="4" t="s">
        <v>21</v>
      </c>
      <c r="J51" s="7" t="s">
        <v>59</v>
      </c>
      <c r="K51" s="7"/>
      <c r="L51" s="5">
        <f>SUM(L52+L54+L57)</f>
        <v>0</v>
      </c>
      <c r="M51" s="5">
        <f>SUM(M52+M54+M57)</f>
        <v>57</v>
      </c>
      <c r="N51" s="5">
        <f>SUM(N52+N54+N57)</f>
        <v>57</v>
      </c>
      <c r="O51" s="5">
        <f t="shared" ref="O51" si="31">SUM(O52+O54+O57)</f>
        <v>0</v>
      </c>
    </row>
    <row r="52" spans="1:15" ht="60">
      <c r="A52" s="6" t="s">
        <v>59</v>
      </c>
      <c r="B52" s="4" t="s">
        <v>21</v>
      </c>
      <c r="C52" s="4" t="s">
        <v>36</v>
      </c>
      <c r="D52" s="4" t="s">
        <v>58</v>
      </c>
      <c r="E52" s="4" t="s">
        <v>97</v>
      </c>
      <c r="F52" s="4" t="s">
        <v>21</v>
      </c>
      <c r="G52" s="4" t="s">
        <v>20</v>
      </c>
      <c r="H52" s="4" t="s">
        <v>22</v>
      </c>
      <c r="I52" s="4" t="s">
        <v>57</v>
      </c>
      <c r="J52" s="7" t="s">
        <v>98</v>
      </c>
      <c r="K52" s="7"/>
      <c r="L52" s="5">
        <f>SUM(L53)</f>
        <v>0</v>
      </c>
      <c r="M52" s="5">
        <f>SUM(M53)</f>
        <v>10</v>
      </c>
      <c r="N52" s="5">
        <f>SUM(N53)</f>
        <v>10</v>
      </c>
      <c r="O52" s="5">
        <f t="shared" ref="O52" si="32">SUM(O53)</f>
        <v>0</v>
      </c>
    </row>
    <row r="53" spans="1:15" ht="60">
      <c r="A53" s="6" t="s">
        <v>59</v>
      </c>
      <c r="B53" s="4" t="s">
        <v>99</v>
      </c>
      <c r="C53" s="4" t="s">
        <v>36</v>
      </c>
      <c r="D53" s="4" t="s">
        <v>58</v>
      </c>
      <c r="E53" s="4" t="s">
        <v>97</v>
      </c>
      <c r="F53" s="4" t="s">
        <v>52</v>
      </c>
      <c r="G53" s="4" t="s">
        <v>61</v>
      </c>
      <c r="H53" s="4" t="s">
        <v>22</v>
      </c>
      <c r="I53" s="4" t="s">
        <v>57</v>
      </c>
      <c r="J53" s="7" t="s">
        <v>100</v>
      </c>
      <c r="K53" s="7" t="s">
        <v>172</v>
      </c>
      <c r="L53" s="5">
        <v>0</v>
      </c>
      <c r="M53" s="5">
        <v>10</v>
      </c>
      <c r="N53" s="5">
        <v>10</v>
      </c>
      <c r="O53" s="8">
        <v>0</v>
      </c>
    </row>
    <row r="54" spans="1:15" ht="105">
      <c r="A54" s="6" t="s">
        <v>59</v>
      </c>
      <c r="B54" s="4" t="s">
        <v>21</v>
      </c>
      <c r="C54" s="4" t="s">
        <v>36</v>
      </c>
      <c r="D54" s="4" t="s">
        <v>58</v>
      </c>
      <c r="E54" s="4" t="s">
        <v>149</v>
      </c>
      <c r="F54" s="4" t="s">
        <v>21</v>
      </c>
      <c r="G54" s="4" t="s">
        <v>20</v>
      </c>
      <c r="H54" s="4" t="s">
        <v>22</v>
      </c>
      <c r="I54" s="4" t="s">
        <v>57</v>
      </c>
      <c r="J54" s="6" t="s">
        <v>131</v>
      </c>
      <c r="K54" s="7"/>
      <c r="L54" s="5">
        <f>SUM(L55:L56)</f>
        <v>0</v>
      </c>
      <c r="M54" s="5">
        <f>SUM(M55:M56)</f>
        <v>23</v>
      </c>
      <c r="N54" s="5">
        <f>SUM(N55:N56)</f>
        <v>23</v>
      </c>
      <c r="O54" s="5">
        <f t="shared" ref="O54" si="33">SUM(O55:O56)</f>
        <v>0</v>
      </c>
    </row>
    <row r="55" spans="1:15" ht="105">
      <c r="A55" s="6" t="s">
        <v>59</v>
      </c>
      <c r="B55" s="4" t="s">
        <v>133</v>
      </c>
      <c r="C55" s="4" t="s">
        <v>36</v>
      </c>
      <c r="D55" s="4" t="s">
        <v>58</v>
      </c>
      <c r="E55" s="4" t="s">
        <v>149</v>
      </c>
      <c r="F55" s="4" t="s">
        <v>52</v>
      </c>
      <c r="G55" s="4" t="s">
        <v>61</v>
      </c>
      <c r="H55" s="4" t="s">
        <v>22</v>
      </c>
      <c r="I55" s="4" t="s">
        <v>57</v>
      </c>
      <c r="J55" s="6" t="s">
        <v>132</v>
      </c>
      <c r="K55" s="24" t="s">
        <v>171</v>
      </c>
      <c r="L55" s="5">
        <v>0</v>
      </c>
      <c r="M55" s="5">
        <v>20</v>
      </c>
      <c r="N55" s="5">
        <v>20</v>
      </c>
      <c r="O55" s="5">
        <v>0</v>
      </c>
    </row>
    <row r="56" spans="1:15" ht="105">
      <c r="A56" s="6" t="s">
        <v>59</v>
      </c>
      <c r="B56" s="4" t="s">
        <v>134</v>
      </c>
      <c r="C56" s="4" t="s">
        <v>36</v>
      </c>
      <c r="D56" s="4" t="s">
        <v>58</v>
      </c>
      <c r="E56" s="4" t="s">
        <v>149</v>
      </c>
      <c r="F56" s="4" t="s">
        <v>52</v>
      </c>
      <c r="G56" s="4" t="s">
        <v>61</v>
      </c>
      <c r="H56" s="4" t="s">
        <v>22</v>
      </c>
      <c r="I56" s="4" t="s">
        <v>57</v>
      </c>
      <c r="J56" s="6" t="s">
        <v>132</v>
      </c>
      <c r="K56" s="7" t="s">
        <v>170</v>
      </c>
      <c r="L56" s="5">
        <v>0</v>
      </c>
      <c r="M56" s="5">
        <v>3</v>
      </c>
      <c r="N56" s="5">
        <v>3</v>
      </c>
      <c r="O56" s="5">
        <v>0</v>
      </c>
    </row>
    <row r="57" spans="1:15" ht="75">
      <c r="A57" s="6" t="s">
        <v>59</v>
      </c>
      <c r="B57" s="4" t="s">
        <v>21</v>
      </c>
      <c r="C57" s="4" t="s">
        <v>36</v>
      </c>
      <c r="D57" s="4" t="s">
        <v>58</v>
      </c>
      <c r="E57" s="4" t="s">
        <v>68</v>
      </c>
      <c r="F57" s="4" t="s">
        <v>21</v>
      </c>
      <c r="G57" s="4" t="s">
        <v>26</v>
      </c>
      <c r="H57" s="4" t="s">
        <v>22</v>
      </c>
      <c r="I57" s="4" t="s">
        <v>57</v>
      </c>
      <c r="J57" s="7" t="s">
        <v>101</v>
      </c>
      <c r="K57" s="7"/>
      <c r="L57" s="5">
        <f t="shared" ref="L57:O57" si="34">SUM(L58)</f>
        <v>0</v>
      </c>
      <c r="M57" s="5">
        <f t="shared" si="34"/>
        <v>24</v>
      </c>
      <c r="N57" s="5">
        <f t="shared" si="34"/>
        <v>24</v>
      </c>
      <c r="O57" s="5">
        <f t="shared" si="34"/>
        <v>0</v>
      </c>
    </row>
    <row r="58" spans="1:15" ht="90">
      <c r="A58" s="6" t="s">
        <v>59</v>
      </c>
      <c r="B58" s="4" t="s">
        <v>135</v>
      </c>
      <c r="C58" s="4" t="s">
        <v>36</v>
      </c>
      <c r="D58" s="4" t="s">
        <v>58</v>
      </c>
      <c r="E58" s="4" t="s">
        <v>68</v>
      </c>
      <c r="F58" s="4" t="s">
        <v>33</v>
      </c>
      <c r="G58" s="4" t="s">
        <v>26</v>
      </c>
      <c r="H58" s="4" t="s">
        <v>22</v>
      </c>
      <c r="I58" s="4" t="s">
        <v>57</v>
      </c>
      <c r="J58" s="7" t="s">
        <v>102</v>
      </c>
      <c r="K58" s="7" t="s">
        <v>169</v>
      </c>
      <c r="L58" s="5">
        <v>0</v>
      </c>
      <c r="M58" s="5">
        <v>24</v>
      </c>
      <c r="N58" s="5">
        <v>24</v>
      </c>
      <c r="O58" s="8">
        <v>0</v>
      </c>
    </row>
    <row r="59" spans="1:15" ht="30">
      <c r="A59" s="6" t="s">
        <v>136</v>
      </c>
      <c r="B59" s="4" t="s">
        <v>21</v>
      </c>
      <c r="C59" s="4" t="s">
        <v>36</v>
      </c>
      <c r="D59" s="4" t="s">
        <v>150</v>
      </c>
      <c r="E59" s="4" t="s">
        <v>20</v>
      </c>
      <c r="F59" s="4" t="s">
        <v>21</v>
      </c>
      <c r="G59" s="4" t="s">
        <v>20</v>
      </c>
      <c r="H59" s="4" t="s">
        <v>22</v>
      </c>
      <c r="I59" s="4" t="s">
        <v>21</v>
      </c>
      <c r="J59" s="6" t="s">
        <v>136</v>
      </c>
      <c r="K59" s="7"/>
      <c r="L59" s="5">
        <f t="shared" ref="L59:N60" si="35">SUM(L60)</f>
        <v>0</v>
      </c>
      <c r="M59" s="5">
        <f t="shared" si="35"/>
        <v>4.9000000000000004</v>
      </c>
      <c r="N59" s="5">
        <f t="shared" si="35"/>
        <v>4.9000000000000004</v>
      </c>
      <c r="O59" s="5">
        <f t="shared" ref="O59:O60" si="36">SUM(O60)</f>
        <v>0</v>
      </c>
    </row>
    <row r="60" spans="1:15" ht="30">
      <c r="A60" s="6" t="s">
        <v>136</v>
      </c>
      <c r="B60" s="4" t="s">
        <v>21</v>
      </c>
      <c r="C60" s="4" t="s">
        <v>36</v>
      </c>
      <c r="D60" s="4" t="s">
        <v>150</v>
      </c>
      <c r="E60" s="4" t="s">
        <v>51</v>
      </c>
      <c r="F60" s="4" t="s">
        <v>21</v>
      </c>
      <c r="G60" s="4" t="s">
        <v>20</v>
      </c>
      <c r="H60" s="4" t="s">
        <v>22</v>
      </c>
      <c r="I60" s="4" t="s">
        <v>151</v>
      </c>
      <c r="J60" s="6" t="s">
        <v>136</v>
      </c>
      <c r="K60" s="7"/>
      <c r="L60" s="5">
        <f t="shared" si="35"/>
        <v>0</v>
      </c>
      <c r="M60" s="5">
        <f t="shared" si="35"/>
        <v>4.9000000000000004</v>
      </c>
      <c r="N60" s="5">
        <f t="shared" si="35"/>
        <v>4.9000000000000004</v>
      </c>
      <c r="O60" s="5">
        <f t="shared" si="36"/>
        <v>0</v>
      </c>
    </row>
    <row r="61" spans="1:15" ht="45">
      <c r="A61" s="6" t="s">
        <v>136</v>
      </c>
      <c r="B61" s="4" t="s">
        <v>95</v>
      </c>
      <c r="C61" s="4" t="s">
        <v>36</v>
      </c>
      <c r="D61" s="4" t="s">
        <v>150</v>
      </c>
      <c r="E61" s="4" t="s">
        <v>51</v>
      </c>
      <c r="F61" s="4" t="s">
        <v>52</v>
      </c>
      <c r="G61" s="4" t="s">
        <v>61</v>
      </c>
      <c r="H61" s="4" t="s">
        <v>22</v>
      </c>
      <c r="I61" s="4" t="s">
        <v>151</v>
      </c>
      <c r="J61" s="35" t="s">
        <v>137</v>
      </c>
      <c r="K61" s="7" t="s">
        <v>89</v>
      </c>
      <c r="L61" s="5">
        <v>0</v>
      </c>
      <c r="M61" s="5">
        <v>4.9000000000000004</v>
      </c>
      <c r="N61" s="5">
        <v>4.9000000000000004</v>
      </c>
      <c r="O61" s="8">
        <v>0</v>
      </c>
    </row>
    <row r="62" spans="1:15" s="31" customFormat="1" ht="31.5">
      <c r="A62" s="28" t="s">
        <v>116</v>
      </c>
      <c r="B62" s="29" t="s">
        <v>21</v>
      </c>
      <c r="C62" s="29" t="s">
        <v>125</v>
      </c>
      <c r="D62" s="29" t="s">
        <v>20</v>
      </c>
      <c r="E62" s="29" t="s">
        <v>20</v>
      </c>
      <c r="F62" s="29" t="s">
        <v>21</v>
      </c>
      <c r="G62" s="29" t="s">
        <v>20</v>
      </c>
      <c r="H62" s="29" t="s">
        <v>22</v>
      </c>
      <c r="I62" s="29" t="s">
        <v>21</v>
      </c>
      <c r="J62" s="25" t="s">
        <v>62</v>
      </c>
      <c r="K62" s="25"/>
      <c r="L62" s="30">
        <f>SUM(L63+L86)</f>
        <v>35662.299999999996</v>
      </c>
      <c r="M62" s="30">
        <f>SUM(M63+M86)</f>
        <v>26188.699999999997</v>
      </c>
      <c r="N62" s="30">
        <f>SUM(N63+N86)</f>
        <v>35407.499999999993</v>
      </c>
      <c r="O62" s="30">
        <f>SUM(O63+O86)</f>
        <v>5496.2</v>
      </c>
    </row>
    <row r="63" spans="1:15" ht="75">
      <c r="A63" s="6" t="s">
        <v>0</v>
      </c>
      <c r="B63" s="4" t="s">
        <v>21</v>
      </c>
      <c r="C63" s="4" t="s">
        <v>125</v>
      </c>
      <c r="D63" s="4" t="s">
        <v>26</v>
      </c>
      <c r="E63" s="4" t="s">
        <v>20</v>
      </c>
      <c r="F63" s="4" t="s">
        <v>21</v>
      </c>
      <c r="G63" s="4" t="s">
        <v>20</v>
      </c>
      <c r="H63" s="4" t="s">
        <v>22</v>
      </c>
      <c r="I63" s="4" t="s">
        <v>21</v>
      </c>
      <c r="J63" s="7" t="s">
        <v>63</v>
      </c>
      <c r="K63" s="7"/>
      <c r="L63" s="5">
        <f>SUM(L64+L71+L78+L83)</f>
        <v>35662.299999999996</v>
      </c>
      <c r="M63" s="5">
        <f>SUM(M64+M71+M78+M83)</f>
        <v>26443.499999999996</v>
      </c>
      <c r="N63" s="5">
        <f>SUM(N64+N71+N78+N83)</f>
        <v>35662.299999999996</v>
      </c>
      <c r="O63" s="5">
        <f>SUM(O64+O71+O78+O83)</f>
        <v>5496.2</v>
      </c>
    </row>
    <row r="64" spans="1:15" ht="75">
      <c r="A64" s="7" t="s">
        <v>0</v>
      </c>
      <c r="B64" s="4" t="s">
        <v>21</v>
      </c>
      <c r="C64" s="4" t="s">
        <v>125</v>
      </c>
      <c r="D64" s="4" t="s">
        <v>26</v>
      </c>
      <c r="E64" s="4" t="s">
        <v>61</v>
      </c>
      <c r="F64" s="4" t="s">
        <v>21</v>
      </c>
      <c r="G64" s="4" t="s">
        <v>20</v>
      </c>
      <c r="H64" s="4" t="s">
        <v>22</v>
      </c>
      <c r="I64" s="2" t="s">
        <v>152</v>
      </c>
      <c r="J64" s="6" t="s">
        <v>119</v>
      </c>
      <c r="K64" s="7"/>
      <c r="L64" s="5">
        <f t="shared" ref="L64:N64" si="37">SUM(L65+L67+L69)</f>
        <v>5790.4</v>
      </c>
      <c r="M64" s="5">
        <f t="shared" si="37"/>
        <v>5326.2999999999993</v>
      </c>
      <c r="N64" s="5">
        <f t="shared" si="37"/>
        <v>5790.4</v>
      </c>
      <c r="O64" s="5">
        <f>SUM(O65+O67+O69)</f>
        <v>4821.1000000000004</v>
      </c>
    </row>
    <row r="65" spans="1:15" ht="75">
      <c r="A65" s="7" t="s">
        <v>0</v>
      </c>
      <c r="B65" s="4" t="s">
        <v>21</v>
      </c>
      <c r="C65" s="4" t="s">
        <v>125</v>
      </c>
      <c r="D65" s="4" t="s">
        <v>26</v>
      </c>
      <c r="E65" s="4" t="s">
        <v>111</v>
      </c>
      <c r="F65" s="4" t="s">
        <v>112</v>
      </c>
      <c r="G65" s="4" t="s">
        <v>20</v>
      </c>
      <c r="H65" s="4" t="s">
        <v>22</v>
      </c>
      <c r="I65" s="2" t="s">
        <v>152</v>
      </c>
      <c r="J65" s="6" t="s">
        <v>138</v>
      </c>
      <c r="K65" s="7"/>
      <c r="L65" s="5">
        <f t="shared" ref="L65:N65" si="38">SUM(L66)</f>
        <v>1853.7</v>
      </c>
      <c r="M65" s="5">
        <f t="shared" ref="M65" si="39">SUM(M66)</f>
        <v>1389.6</v>
      </c>
      <c r="N65" s="5">
        <f t="shared" si="38"/>
        <v>1853.7</v>
      </c>
      <c r="O65" s="5">
        <f t="shared" ref="O65" si="40">SUM(O66)</f>
        <v>2945.9</v>
      </c>
    </row>
    <row r="66" spans="1:15" ht="75">
      <c r="A66" s="7" t="s">
        <v>0</v>
      </c>
      <c r="B66" s="4" t="s">
        <v>95</v>
      </c>
      <c r="C66" s="4" t="s">
        <v>125</v>
      </c>
      <c r="D66" s="4" t="s">
        <v>26</v>
      </c>
      <c r="E66" s="4" t="s">
        <v>111</v>
      </c>
      <c r="F66" s="4" t="s">
        <v>112</v>
      </c>
      <c r="G66" s="4" t="s">
        <v>61</v>
      </c>
      <c r="H66" s="4" t="s">
        <v>22</v>
      </c>
      <c r="I66" s="2" t="s">
        <v>152</v>
      </c>
      <c r="J66" s="7" t="s">
        <v>113</v>
      </c>
      <c r="K66" s="7" t="s">
        <v>89</v>
      </c>
      <c r="L66" s="5">
        <v>1853.7</v>
      </c>
      <c r="M66" s="5">
        <v>1389.6</v>
      </c>
      <c r="N66" s="5">
        <v>1853.7</v>
      </c>
      <c r="O66" s="26">
        <v>2945.9</v>
      </c>
    </row>
    <row r="67" spans="1:15" ht="75">
      <c r="A67" s="7" t="s">
        <v>0</v>
      </c>
      <c r="B67" s="4" t="s">
        <v>21</v>
      </c>
      <c r="C67" s="4" t="s">
        <v>125</v>
      </c>
      <c r="D67" s="4" t="s">
        <v>26</v>
      </c>
      <c r="E67" s="4" t="s">
        <v>111</v>
      </c>
      <c r="F67" s="4" t="s">
        <v>156</v>
      </c>
      <c r="G67" s="4" t="s">
        <v>20</v>
      </c>
      <c r="H67" s="4" t="s">
        <v>22</v>
      </c>
      <c r="I67" s="2" t="s">
        <v>152</v>
      </c>
      <c r="J67" s="6" t="s">
        <v>139</v>
      </c>
      <c r="K67" s="7"/>
      <c r="L67" s="5">
        <f t="shared" ref="L67:N67" si="41">SUM(L68)</f>
        <v>3936.7</v>
      </c>
      <c r="M67" s="5">
        <f t="shared" ref="M67" si="42">SUM(M68)</f>
        <v>3936.7</v>
      </c>
      <c r="N67" s="5">
        <f t="shared" si="41"/>
        <v>3936.7</v>
      </c>
      <c r="O67" s="5">
        <f t="shared" ref="O67:O69" si="43">SUM(O68)</f>
        <v>0</v>
      </c>
    </row>
    <row r="68" spans="1:15" ht="75">
      <c r="A68" s="7" t="s">
        <v>0</v>
      </c>
      <c r="B68" s="4" t="s">
        <v>95</v>
      </c>
      <c r="C68" s="4" t="s">
        <v>125</v>
      </c>
      <c r="D68" s="4" t="s">
        <v>26</v>
      </c>
      <c r="E68" s="4" t="s">
        <v>111</v>
      </c>
      <c r="F68" s="4" t="s">
        <v>156</v>
      </c>
      <c r="G68" s="4" t="s">
        <v>61</v>
      </c>
      <c r="H68" s="4" t="s">
        <v>22</v>
      </c>
      <c r="I68" s="2" t="s">
        <v>152</v>
      </c>
      <c r="J68" s="6" t="s">
        <v>117</v>
      </c>
      <c r="K68" s="7" t="s">
        <v>89</v>
      </c>
      <c r="L68" s="5">
        <v>3936.7</v>
      </c>
      <c r="M68" s="5">
        <v>3936.7</v>
      </c>
      <c r="N68" s="5">
        <v>3936.7</v>
      </c>
      <c r="O68" s="26">
        <v>0</v>
      </c>
    </row>
    <row r="69" spans="1:15" ht="75">
      <c r="A69" s="7" t="s">
        <v>0</v>
      </c>
      <c r="B69" s="4" t="s">
        <v>21</v>
      </c>
      <c r="C69" s="4" t="s">
        <v>125</v>
      </c>
      <c r="D69" s="4" t="s">
        <v>26</v>
      </c>
      <c r="E69" s="4" t="s">
        <v>58</v>
      </c>
      <c r="F69" s="4" t="s">
        <v>112</v>
      </c>
      <c r="G69" s="4" t="s">
        <v>20</v>
      </c>
      <c r="H69" s="4" t="s">
        <v>22</v>
      </c>
      <c r="I69" s="2" t="s">
        <v>152</v>
      </c>
      <c r="J69" s="35" t="s">
        <v>179</v>
      </c>
      <c r="K69" s="7"/>
      <c r="L69" s="5">
        <f t="shared" ref="L69:N69" si="44">SUM(L70)</f>
        <v>0</v>
      </c>
      <c r="M69" s="5">
        <f t="shared" si="44"/>
        <v>0</v>
      </c>
      <c r="N69" s="5">
        <f t="shared" si="44"/>
        <v>0</v>
      </c>
      <c r="O69" s="5">
        <f t="shared" si="43"/>
        <v>1875.2</v>
      </c>
    </row>
    <row r="70" spans="1:15" ht="75">
      <c r="A70" s="7" t="s">
        <v>0</v>
      </c>
      <c r="B70" s="4" t="s">
        <v>95</v>
      </c>
      <c r="C70" s="4" t="s">
        <v>125</v>
      </c>
      <c r="D70" s="4" t="s">
        <v>26</v>
      </c>
      <c r="E70" s="4" t="s">
        <v>58</v>
      </c>
      <c r="F70" s="4" t="s">
        <v>112</v>
      </c>
      <c r="G70" s="4" t="s">
        <v>61</v>
      </c>
      <c r="H70" s="4" t="s">
        <v>22</v>
      </c>
      <c r="I70" s="2" t="s">
        <v>152</v>
      </c>
      <c r="J70" s="7" t="s">
        <v>176</v>
      </c>
      <c r="K70" s="7" t="s">
        <v>89</v>
      </c>
      <c r="L70" s="5">
        <v>0</v>
      </c>
      <c r="M70" s="5">
        <v>0</v>
      </c>
      <c r="N70" s="5">
        <v>0</v>
      </c>
      <c r="O70" s="26">
        <v>1875.2</v>
      </c>
    </row>
    <row r="71" spans="1:15" ht="75">
      <c r="A71" s="7" t="s">
        <v>0</v>
      </c>
      <c r="B71" s="4" t="s">
        <v>21</v>
      </c>
      <c r="C71" s="4" t="s">
        <v>125</v>
      </c>
      <c r="D71" s="4" t="s">
        <v>26</v>
      </c>
      <c r="E71" s="4" t="s">
        <v>153</v>
      </c>
      <c r="F71" s="4" t="s">
        <v>21</v>
      </c>
      <c r="G71" s="4" t="s">
        <v>20</v>
      </c>
      <c r="H71" s="4" t="s">
        <v>22</v>
      </c>
      <c r="I71" s="2" t="s">
        <v>152</v>
      </c>
      <c r="J71" s="6" t="s">
        <v>69</v>
      </c>
      <c r="K71" s="7"/>
      <c r="L71" s="5">
        <f t="shared" ref="L71:N71" si="45">SUM(L72+L76+L74)</f>
        <v>29102.399999999998</v>
      </c>
      <c r="M71" s="5">
        <f t="shared" si="45"/>
        <v>20624.599999999999</v>
      </c>
      <c r="N71" s="5">
        <f t="shared" si="45"/>
        <v>29102.399999999998</v>
      </c>
      <c r="O71" s="5">
        <f>SUM(O72+O76+O74)</f>
        <v>23.4</v>
      </c>
    </row>
    <row r="72" spans="1:15" ht="75">
      <c r="A72" s="7" t="s">
        <v>0</v>
      </c>
      <c r="B72" s="4" t="s">
        <v>21</v>
      </c>
      <c r="C72" s="4" t="s">
        <v>125</v>
      </c>
      <c r="D72" s="4" t="s">
        <v>26</v>
      </c>
      <c r="E72" s="4" t="s">
        <v>153</v>
      </c>
      <c r="F72" s="4" t="s">
        <v>157</v>
      </c>
      <c r="G72" s="4" t="s">
        <v>20</v>
      </c>
      <c r="H72" s="4" t="s">
        <v>22</v>
      </c>
      <c r="I72" s="2" t="s">
        <v>152</v>
      </c>
      <c r="J72" s="6" t="s">
        <v>140</v>
      </c>
      <c r="K72" s="7"/>
      <c r="L72" s="5">
        <f t="shared" ref="L72:N72" si="46">SUM(L73)</f>
        <v>8477.7999999999993</v>
      </c>
      <c r="M72" s="5">
        <f t="shared" ref="M72" si="47">SUM(M73)</f>
        <v>0</v>
      </c>
      <c r="N72" s="5">
        <f t="shared" si="46"/>
        <v>8477.7999999999993</v>
      </c>
      <c r="O72" s="5">
        <f t="shared" ref="O72:O74" si="48">SUM(O73)</f>
        <v>0</v>
      </c>
    </row>
    <row r="73" spans="1:15" ht="75">
      <c r="A73" s="7" t="s">
        <v>0</v>
      </c>
      <c r="B73" s="4" t="s">
        <v>95</v>
      </c>
      <c r="C73" s="4" t="s">
        <v>125</v>
      </c>
      <c r="D73" s="4" t="s">
        <v>26</v>
      </c>
      <c r="E73" s="4" t="s">
        <v>153</v>
      </c>
      <c r="F73" s="4" t="s">
        <v>157</v>
      </c>
      <c r="G73" s="4" t="s">
        <v>61</v>
      </c>
      <c r="H73" s="4" t="s">
        <v>22</v>
      </c>
      <c r="I73" s="2" t="s">
        <v>152</v>
      </c>
      <c r="J73" s="6" t="s">
        <v>118</v>
      </c>
      <c r="K73" s="7" t="s">
        <v>89</v>
      </c>
      <c r="L73" s="5">
        <v>8477.7999999999993</v>
      </c>
      <c r="M73" s="5">
        <v>0</v>
      </c>
      <c r="N73" s="5">
        <v>8477.7999999999993</v>
      </c>
      <c r="O73" s="26">
        <v>0</v>
      </c>
    </row>
    <row r="74" spans="1:15" ht="75">
      <c r="A74" s="7" t="s">
        <v>0</v>
      </c>
      <c r="B74" s="4" t="s">
        <v>21</v>
      </c>
      <c r="C74" s="4" t="s">
        <v>125</v>
      </c>
      <c r="D74" s="4" t="s">
        <v>26</v>
      </c>
      <c r="E74" s="4" t="s">
        <v>174</v>
      </c>
      <c r="F74" s="4" t="s">
        <v>175</v>
      </c>
      <c r="G74" s="4" t="s">
        <v>20</v>
      </c>
      <c r="H74" s="4" t="s">
        <v>22</v>
      </c>
      <c r="I74" s="2" t="s">
        <v>152</v>
      </c>
      <c r="J74" s="35" t="s">
        <v>178</v>
      </c>
      <c r="K74" s="7"/>
      <c r="L74" s="5">
        <f t="shared" ref="L74:N74" si="49">SUM(L75)</f>
        <v>0</v>
      </c>
      <c r="M74" s="5">
        <f t="shared" si="49"/>
        <v>0</v>
      </c>
      <c r="N74" s="5">
        <f t="shared" si="49"/>
        <v>0</v>
      </c>
      <c r="O74" s="5">
        <f t="shared" si="48"/>
        <v>23.4</v>
      </c>
    </row>
    <row r="75" spans="1:15" ht="75">
      <c r="A75" s="7" t="s">
        <v>0</v>
      </c>
      <c r="B75" s="4" t="s">
        <v>95</v>
      </c>
      <c r="C75" s="4" t="s">
        <v>125</v>
      </c>
      <c r="D75" s="4" t="s">
        <v>26</v>
      </c>
      <c r="E75" s="4" t="s">
        <v>174</v>
      </c>
      <c r="F75" s="4" t="s">
        <v>175</v>
      </c>
      <c r="G75" s="4" t="s">
        <v>61</v>
      </c>
      <c r="H75" s="4" t="s">
        <v>22</v>
      </c>
      <c r="I75" s="2" t="s">
        <v>152</v>
      </c>
      <c r="J75" s="35" t="s">
        <v>177</v>
      </c>
      <c r="K75" s="7" t="s">
        <v>89</v>
      </c>
      <c r="L75" s="5">
        <v>0</v>
      </c>
      <c r="M75" s="5">
        <v>0</v>
      </c>
      <c r="N75" s="5">
        <v>0</v>
      </c>
      <c r="O75" s="26">
        <v>23.4</v>
      </c>
    </row>
    <row r="76" spans="1:15" ht="75">
      <c r="A76" s="7" t="s">
        <v>0</v>
      </c>
      <c r="B76" s="4" t="s">
        <v>21</v>
      </c>
      <c r="C76" s="4" t="s">
        <v>125</v>
      </c>
      <c r="D76" s="4" t="s">
        <v>26</v>
      </c>
      <c r="E76" s="4" t="s">
        <v>110</v>
      </c>
      <c r="F76" s="4" t="s">
        <v>1</v>
      </c>
      <c r="G76" s="4" t="s">
        <v>20</v>
      </c>
      <c r="H76" s="4" t="s">
        <v>22</v>
      </c>
      <c r="I76" s="2" t="s">
        <v>152</v>
      </c>
      <c r="J76" s="6" t="s">
        <v>70</v>
      </c>
      <c r="K76" s="7"/>
      <c r="L76" s="5">
        <f t="shared" ref="L76:N76" si="50">SUM(L77)</f>
        <v>20624.599999999999</v>
      </c>
      <c r="M76" s="5">
        <f t="shared" ref="M76" si="51">SUM(M77)</f>
        <v>20624.599999999999</v>
      </c>
      <c r="N76" s="5">
        <f t="shared" si="50"/>
        <v>20624.599999999999</v>
      </c>
      <c r="O76" s="5">
        <f t="shared" ref="O76" si="52">SUM(O77)</f>
        <v>0</v>
      </c>
    </row>
    <row r="77" spans="1:15" ht="75">
      <c r="A77" s="7" t="s">
        <v>0</v>
      </c>
      <c r="B77" s="4" t="s">
        <v>95</v>
      </c>
      <c r="C77" s="4" t="s">
        <v>125</v>
      </c>
      <c r="D77" s="4" t="s">
        <v>26</v>
      </c>
      <c r="E77" s="4" t="s">
        <v>110</v>
      </c>
      <c r="F77" s="4" t="s">
        <v>1</v>
      </c>
      <c r="G77" s="4" t="s">
        <v>61</v>
      </c>
      <c r="H77" s="4" t="s">
        <v>22</v>
      </c>
      <c r="I77" s="2" t="s">
        <v>152</v>
      </c>
      <c r="J77" s="6" t="s">
        <v>71</v>
      </c>
      <c r="K77" s="7" t="s">
        <v>89</v>
      </c>
      <c r="L77" s="5">
        <v>20624.599999999999</v>
      </c>
      <c r="M77" s="5">
        <v>20624.599999999999</v>
      </c>
      <c r="N77" s="5">
        <v>20624.599999999999</v>
      </c>
      <c r="O77" s="26">
        <v>0</v>
      </c>
    </row>
    <row r="78" spans="1:15" ht="75">
      <c r="A78" s="7" t="s">
        <v>0</v>
      </c>
      <c r="B78" s="4" t="s">
        <v>21</v>
      </c>
      <c r="C78" s="4" t="s">
        <v>125</v>
      </c>
      <c r="D78" s="4" t="s">
        <v>26</v>
      </c>
      <c r="E78" s="4" t="s">
        <v>103</v>
      </c>
      <c r="F78" s="4" t="s">
        <v>21</v>
      </c>
      <c r="G78" s="4" t="s">
        <v>20</v>
      </c>
      <c r="H78" s="4" t="s">
        <v>22</v>
      </c>
      <c r="I78" s="2" t="s">
        <v>152</v>
      </c>
      <c r="J78" s="6" t="s">
        <v>72</v>
      </c>
      <c r="K78" s="7"/>
      <c r="L78" s="5">
        <f>SUM(L79+L81)</f>
        <v>672.9</v>
      </c>
      <c r="M78" s="5">
        <f>SUM(M79+M81)</f>
        <v>396</v>
      </c>
      <c r="N78" s="5">
        <f>SUM(N79+N81)</f>
        <v>672.9</v>
      </c>
      <c r="O78" s="5">
        <f t="shared" ref="O78" si="53">SUM(O79+O81)</f>
        <v>651.70000000000005</v>
      </c>
    </row>
    <row r="79" spans="1:15" ht="75">
      <c r="A79" s="7" t="s">
        <v>0</v>
      </c>
      <c r="B79" s="4" t="s">
        <v>21</v>
      </c>
      <c r="C79" s="4" t="s">
        <v>125</v>
      </c>
      <c r="D79" s="4" t="s">
        <v>26</v>
      </c>
      <c r="E79" s="4" t="s">
        <v>103</v>
      </c>
      <c r="F79" s="4" t="s">
        <v>2</v>
      </c>
      <c r="G79" s="4" t="s">
        <v>20</v>
      </c>
      <c r="H79" s="4" t="s">
        <v>22</v>
      </c>
      <c r="I79" s="2" t="s">
        <v>152</v>
      </c>
      <c r="J79" s="6" t="s">
        <v>74</v>
      </c>
      <c r="K79" s="7"/>
      <c r="L79" s="5">
        <f t="shared" ref="L79:N79" si="54">SUM(L80)</f>
        <v>7.6</v>
      </c>
      <c r="M79" s="5">
        <f t="shared" ref="M79" si="55">SUM(M80)</f>
        <v>5.7</v>
      </c>
      <c r="N79" s="5">
        <f t="shared" si="54"/>
        <v>7.6</v>
      </c>
      <c r="O79" s="5">
        <f t="shared" ref="O79" si="56">SUM(O80)</f>
        <v>7.6</v>
      </c>
    </row>
    <row r="80" spans="1:15" ht="75">
      <c r="A80" s="7" t="s">
        <v>0</v>
      </c>
      <c r="B80" s="4" t="s">
        <v>95</v>
      </c>
      <c r="C80" s="4" t="s">
        <v>125</v>
      </c>
      <c r="D80" s="4" t="s">
        <v>26</v>
      </c>
      <c r="E80" s="4" t="s">
        <v>103</v>
      </c>
      <c r="F80" s="4" t="s">
        <v>2</v>
      </c>
      <c r="G80" s="4" t="s">
        <v>61</v>
      </c>
      <c r="H80" s="4" t="s">
        <v>22</v>
      </c>
      <c r="I80" s="2" t="s">
        <v>152</v>
      </c>
      <c r="J80" s="6" t="s">
        <v>141</v>
      </c>
      <c r="K80" s="7" t="s">
        <v>89</v>
      </c>
      <c r="L80" s="5">
        <v>7.6</v>
      </c>
      <c r="M80" s="5">
        <v>5.7</v>
      </c>
      <c r="N80" s="5">
        <v>7.6</v>
      </c>
      <c r="O80" s="26">
        <v>7.6</v>
      </c>
    </row>
    <row r="81" spans="1:15" ht="75">
      <c r="A81" s="7" t="s">
        <v>0</v>
      </c>
      <c r="B81" s="4" t="s">
        <v>21</v>
      </c>
      <c r="C81" s="4" t="s">
        <v>125</v>
      </c>
      <c r="D81" s="4" t="s">
        <v>26</v>
      </c>
      <c r="E81" s="4" t="s">
        <v>104</v>
      </c>
      <c r="F81" s="4" t="s">
        <v>105</v>
      </c>
      <c r="G81" s="4" t="s">
        <v>20</v>
      </c>
      <c r="H81" s="4" t="s">
        <v>22</v>
      </c>
      <c r="I81" s="2" t="s">
        <v>152</v>
      </c>
      <c r="J81" s="6" t="s">
        <v>73</v>
      </c>
      <c r="K81" s="7"/>
      <c r="L81" s="5">
        <f t="shared" ref="L81:N81" si="57">SUM(L82)</f>
        <v>665.3</v>
      </c>
      <c r="M81" s="5">
        <f t="shared" ref="M81" si="58">SUM(M82)</f>
        <v>390.3</v>
      </c>
      <c r="N81" s="5">
        <f t="shared" si="57"/>
        <v>665.3</v>
      </c>
      <c r="O81" s="5">
        <f t="shared" ref="O81" si="59">SUM(O82)</f>
        <v>644.1</v>
      </c>
    </row>
    <row r="82" spans="1:15" ht="75">
      <c r="A82" s="7" t="s">
        <v>0</v>
      </c>
      <c r="B82" s="4" t="s">
        <v>95</v>
      </c>
      <c r="C82" s="4" t="s">
        <v>125</v>
      </c>
      <c r="D82" s="4" t="s">
        <v>26</v>
      </c>
      <c r="E82" s="4" t="s">
        <v>104</v>
      </c>
      <c r="F82" s="4" t="s">
        <v>105</v>
      </c>
      <c r="G82" s="4" t="s">
        <v>61</v>
      </c>
      <c r="H82" s="4" t="s">
        <v>22</v>
      </c>
      <c r="I82" s="2" t="s">
        <v>152</v>
      </c>
      <c r="J82" s="6" t="s">
        <v>142</v>
      </c>
      <c r="K82" s="7" t="s">
        <v>89</v>
      </c>
      <c r="L82" s="5">
        <v>665.3</v>
      </c>
      <c r="M82" s="5">
        <v>390.3</v>
      </c>
      <c r="N82" s="5">
        <v>665.3</v>
      </c>
      <c r="O82" s="26">
        <v>644.1</v>
      </c>
    </row>
    <row r="83" spans="1:15" ht="75">
      <c r="A83" s="7" t="s">
        <v>0</v>
      </c>
      <c r="B83" s="4" t="s">
        <v>21</v>
      </c>
      <c r="C83" s="4" t="s">
        <v>125</v>
      </c>
      <c r="D83" s="4" t="s">
        <v>26</v>
      </c>
      <c r="E83" s="4" t="s">
        <v>106</v>
      </c>
      <c r="F83" s="4" t="s">
        <v>21</v>
      </c>
      <c r="G83" s="4" t="s">
        <v>20</v>
      </c>
      <c r="H83" s="4" t="s">
        <v>22</v>
      </c>
      <c r="I83" s="2" t="s">
        <v>152</v>
      </c>
      <c r="J83" s="6" t="s">
        <v>75</v>
      </c>
      <c r="K83" s="7"/>
      <c r="L83" s="5">
        <f t="shared" ref="L83:N84" si="60">SUM(L84)</f>
        <v>96.6</v>
      </c>
      <c r="M83" s="5">
        <f t="shared" ref="M83:M84" si="61">SUM(M84)</f>
        <v>96.6</v>
      </c>
      <c r="N83" s="5">
        <f t="shared" si="60"/>
        <v>96.6</v>
      </c>
      <c r="O83" s="5">
        <f t="shared" ref="O83:O84" si="62">SUM(O84)</f>
        <v>0</v>
      </c>
    </row>
    <row r="84" spans="1:15" ht="105">
      <c r="A84" s="7" t="s">
        <v>0</v>
      </c>
      <c r="B84" s="4" t="s">
        <v>21</v>
      </c>
      <c r="C84" s="4" t="s">
        <v>125</v>
      </c>
      <c r="D84" s="4" t="s">
        <v>26</v>
      </c>
      <c r="E84" s="4" t="s">
        <v>106</v>
      </c>
      <c r="F84" s="4" t="s">
        <v>107</v>
      </c>
      <c r="G84" s="4" t="s">
        <v>20</v>
      </c>
      <c r="H84" s="4" t="s">
        <v>22</v>
      </c>
      <c r="I84" s="2" t="s">
        <v>152</v>
      </c>
      <c r="J84" s="6" t="s">
        <v>108</v>
      </c>
      <c r="K84" s="7"/>
      <c r="L84" s="5">
        <f t="shared" si="60"/>
        <v>96.6</v>
      </c>
      <c r="M84" s="5">
        <f t="shared" si="61"/>
        <v>96.6</v>
      </c>
      <c r="N84" s="5">
        <f t="shared" si="60"/>
        <v>96.6</v>
      </c>
      <c r="O84" s="5">
        <f t="shared" si="62"/>
        <v>0</v>
      </c>
    </row>
    <row r="85" spans="1:15" ht="120">
      <c r="A85" s="7" t="s">
        <v>0</v>
      </c>
      <c r="B85" s="4" t="s">
        <v>95</v>
      </c>
      <c r="C85" s="4" t="s">
        <v>125</v>
      </c>
      <c r="D85" s="4" t="s">
        <v>26</v>
      </c>
      <c r="E85" s="4" t="s">
        <v>106</v>
      </c>
      <c r="F85" s="4" t="s">
        <v>107</v>
      </c>
      <c r="G85" s="4" t="s">
        <v>61</v>
      </c>
      <c r="H85" s="4" t="s">
        <v>22</v>
      </c>
      <c r="I85" s="2" t="s">
        <v>152</v>
      </c>
      <c r="J85" s="6" t="s">
        <v>109</v>
      </c>
      <c r="K85" s="7" t="s">
        <v>89</v>
      </c>
      <c r="L85" s="5">
        <v>96.6</v>
      </c>
      <c r="M85" s="5">
        <v>96.6</v>
      </c>
      <c r="N85" s="5">
        <v>96.6</v>
      </c>
      <c r="O85" s="26">
        <v>0</v>
      </c>
    </row>
    <row r="86" spans="1:15" ht="75">
      <c r="A86" s="7" t="s">
        <v>0</v>
      </c>
      <c r="B86" s="4" t="s">
        <v>21</v>
      </c>
      <c r="C86" s="4" t="s">
        <v>125</v>
      </c>
      <c r="D86" s="4" t="s">
        <v>155</v>
      </c>
      <c r="E86" s="4" t="s">
        <v>20</v>
      </c>
      <c r="F86" s="4" t="s">
        <v>21</v>
      </c>
      <c r="G86" s="4" t="s">
        <v>20</v>
      </c>
      <c r="H86" s="4" t="s">
        <v>22</v>
      </c>
      <c r="I86" s="2" t="s">
        <v>152</v>
      </c>
      <c r="J86" s="6" t="s">
        <v>163</v>
      </c>
      <c r="K86" s="7"/>
      <c r="L86" s="5">
        <f t="shared" ref="L86:N87" si="63">SUM(L87)</f>
        <v>0</v>
      </c>
      <c r="M86" s="5">
        <f t="shared" si="63"/>
        <v>-254.8</v>
      </c>
      <c r="N86" s="5">
        <f t="shared" si="63"/>
        <v>-254.8</v>
      </c>
      <c r="O86" s="5">
        <f t="shared" ref="O86:O87" si="64">SUM(O87)</f>
        <v>0</v>
      </c>
    </row>
    <row r="87" spans="1:15" ht="75">
      <c r="A87" s="7" t="s">
        <v>0</v>
      </c>
      <c r="B87" s="4" t="s">
        <v>21</v>
      </c>
      <c r="C87" s="4" t="s">
        <v>125</v>
      </c>
      <c r="D87" s="4" t="s">
        <v>155</v>
      </c>
      <c r="E87" s="4" t="s">
        <v>20</v>
      </c>
      <c r="F87" s="4" t="s">
        <v>21</v>
      </c>
      <c r="G87" s="4" t="s">
        <v>61</v>
      </c>
      <c r="H87" s="4" t="s">
        <v>22</v>
      </c>
      <c r="I87" s="2" t="s">
        <v>152</v>
      </c>
      <c r="J87" s="6" t="s">
        <v>143</v>
      </c>
      <c r="K87" s="7"/>
      <c r="L87" s="5">
        <f t="shared" si="63"/>
        <v>0</v>
      </c>
      <c r="M87" s="5">
        <f t="shared" si="63"/>
        <v>-254.8</v>
      </c>
      <c r="N87" s="5">
        <f t="shared" si="63"/>
        <v>-254.8</v>
      </c>
      <c r="O87" s="5">
        <f t="shared" si="64"/>
        <v>0</v>
      </c>
    </row>
    <row r="88" spans="1:15" ht="75">
      <c r="A88" s="7" t="s">
        <v>0</v>
      </c>
      <c r="B88" s="4" t="s">
        <v>95</v>
      </c>
      <c r="C88" s="4" t="s">
        <v>125</v>
      </c>
      <c r="D88" s="4" t="s">
        <v>155</v>
      </c>
      <c r="E88" s="4" t="s">
        <v>154</v>
      </c>
      <c r="F88" s="4" t="s">
        <v>25</v>
      </c>
      <c r="G88" s="4" t="s">
        <v>61</v>
      </c>
      <c r="H88" s="4" t="s">
        <v>22</v>
      </c>
      <c r="I88" s="2" t="s">
        <v>152</v>
      </c>
      <c r="J88" s="6" t="s">
        <v>144</v>
      </c>
      <c r="K88" s="7" t="s">
        <v>89</v>
      </c>
      <c r="L88" s="5">
        <v>0</v>
      </c>
      <c r="M88" s="5">
        <v>-254.8</v>
      </c>
      <c r="N88" s="5">
        <v>-254.8</v>
      </c>
      <c r="O88" s="26">
        <v>0</v>
      </c>
    </row>
    <row r="89" spans="1:15" ht="14.25">
      <c r="A89" s="9"/>
      <c r="J89" s="9"/>
      <c r="K89" s="9"/>
      <c r="L89" s="9"/>
      <c r="M89" s="9"/>
      <c r="N89" s="9"/>
      <c r="O89" s="9"/>
    </row>
    <row r="90" spans="1:15" ht="59.25" customHeight="1">
      <c r="A90" s="27"/>
      <c r="B90" s="13"/>
      <c r="C90" s="13"/>
      <c r="D90" s="13"/>
      <c r="E90" s="13"/>
      <c r="F90" s="13"/>
      <c r="G90" s="13"/>
      <c r="H90" s="13"/>
      <c r="I90" s="13"/>
      <c r="J90" s="27"/>
      <c r="K90" s="27"/>
    </row>
    <row r="91" spans="1:15" ht="56.25" customHeight="1">
      <c r="A91" s="37" t="s">
        <v>90</v>
      </c>
      <c r="B91" s="37"/>
      <c r="C91" s="37"/>
      <c r="D91" s="13"/>
      <c r="E91" s="13"/>
      <c r="F91" s="13"/>
      <c r="G91" s="13"/>
      <c r="H91" s="13"/>
      <c r="I91" s="13"/>
      <c r="J91" s="27"/>
      <c r="K91" s="27" t="s">
        <v>91</v>
      </c>
    </row>
  </sheetData>
  <mergeCells count="15">
    <mergeCell ref="H12:I12"/>
    <mergeCell ref="A91:C91"/>
    <mergeCell ref="A2:O2"/>
    <mergeCell ref="A4:O4"/>
    <mergeCell ref="A6:C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</mergeCells>
  <pageMargins left="0.23622047244094491" right="0.22418478260869565" top="0.39370078740157483" bottom="0.27559055118110237" header="0.23622047244094491" footer="0.19685039370078741"/>
  <pageSetup paperSize="9" scale="5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Nalogovik</cp:lastModifiedBy>
  <cp:lastPrinted>2019-11-05T12:17:44Z</cp:lastPrinted>
  <dcterms:created xsi:type="dcterms:W3CDTF">2016-10-20T11:21:30Z</dcterms:created>
  <dcterms:modified xsi:type="dcterms:W3CDTF">2019-11-20T07:07:13Z</dcterms:modified>
</cp:coreProperties>
</file>